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8520" activeTab="0"/>
  </bookViews>
  <sheets>
    <sheet name="ЦЭС Мет завод(1-4)" sheetId="1" r:id="rId1"/>
    <sheet name="ЦЭС Мет завод(5-8)" sheetId="2" r:id="rId2"/>
    <sheet name="ЦЭС Мет завод(9-12)" sheetId="3" r:id="rId3"/>
    <sheet name="ЦЭС Мет завод(13-16)" sheetId="4" r:id="rId4"/>
    <sheet name="ЦЭС Мет завод(17-20)" sheetId="5" r:id="rId5"/>
    <sheet name="ЦЭС Мет завод(21-24)" sheetId="6" r:id="rId6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A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4С</t>
        </r>
      </text>
    </comment>
    <comment ref="A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3С</t>
        </r>
      </text>
    </comment>
    <comment ref="A1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1С</t>
        </r>
      </text>
    </comment>
  </commentList>
</comments>
</file>

<file path=xl/sharedStrings.xml><?xml version="1.0" encoding="utf-8"?>
<sst xmlns="http://schemas.openxmlformats.org/spreadsheetml/2006/main" count="696" uniqueCount="71">
  <si>
    <t>Контрольные замеры по ПС 6 кВ ЦЭС Мет завод</t>
  </si>
  <si>
    <t>Трансформаторы</t>
  </si>
  <si>
    <t>ДН</t>
  </si>
  <si>
    <t>Sном</t>
  </si>
  <si>
    <t>dPхх</t>
  </si>
  <si>
    <t>dQхх</t>
  </si>
  <si>
    <t>Класс U</t>
  </si>
  <si>
    <t>СШ(С)</t>
  </si>
  <si>
    <t>dPкз</t>
  </si>
  <si>
    <t>dUк</t>
  </si>
  <si>
    <t>I</t>
  </si>
  <si>
    <t>P</t>
  </si>
  <si>
    <t>Q</t>
  </si>
  <si>
    <t>CosФ</t>
  </si>
  <si>
    <t>Ген 1</t>
  </si>
  <si>
    <t>Положение РПН (ПБВ) / ВДТ:</t>
  </si>
  <si>
    <t>Ген 2</t>
  </si>
  <si>
    <t>Ген 3</t>
  </si>
  <si>
    <t>/</t>
  </si>
  <si>
    <t>Шины (секции)</t>
  </si>
  <si>
    <t>Подключение</t>
  </si>
  <si>
    <t>U</t>
  </si>
  <si>
    <t>1С</t>
  </si>
  <si>
    <t>2С</t>
  </si>
  <si>
    <t>3С</t>
  </si>
  <si>
    <t>4С</t>
  </si>
  <si>
    <t>Присоединения</t>
  </si>
  <si>
    <t>Уст.АЧР1</t>
  </si>
  <si>
    <t>Уст.АЧР2</t>
  </si>
  <si>
    <t>Уст.ЧАПВ</t>
  </si>
  <si>
    <t>Уст.СОАЧР</t>
  </si>
  <si>
    <t>Гц</t>
  </si>
  <si>
    <t>сек</t>
  </si>
  <si>
    <t>6 кВ 1С</t>
  </si>
  <si>
    <t>ЦЭС-1</t>
  </si>
  <si>
    <t>Турбокомпрессор № 7</t>
  </si>
  <si>
    <t>ЦЭС-5</t>
  </si>
  <si>
    <t>Воздуходувка № 9</t>
  </si>
  <si>
    <t>ПС 14-2</t>
  </si>
  <si>
    <t>Тр-р №2 320 кВА</t>
  </si>
  <si>
    <t>6 кВ 2С</t>
  </si>
  <si>
    <t>ЦЭС-2</t>
  </si>
  <si>
    <t>Воздуходувка № 11</t>
  </si>
  <si>
    <t>Воздуходувка № 10</t>
  </si>
  <si>
    <t>Турбокомпрессор № 4</t>
  </si>
  <si>
    <t>Воздуходувка № 12</t>
  </si>
  <si>
    <t>Т-р № 1 320 кВА</t>
  </si>
  <si>
    <t>6 кВ 3С</t>
  </si>
  <si>
    <t>Турбокомпрессор № 1</t>
  </si>
  <si>
    <t>ПС 18-1</t>
  </si>
  <si>
    <t>Турбокомпрессор № 5</t>
  </si>
  <si>
    <t>ЦЭС-3</t>
  </si>
  <si>
    <t>ПС 5-2</t>
  </si>
  <si>
    <t>ПС 18-2</t>
  </si>
  <si>
    <t>6 кВ 4С</t>
  </si>
  <si>
    <t>Насос № 18</t>
  </si>
  <si>
    <t>ЦЭС-4</t>
  </si>
  <si>
    <t>Воздуходувка № 13</t>
  </si>
  <si>
    <t>Насос 11</t>
  </si>
  <si>
    <t>Турбокомпрессор № 6</t>
  </si>
  <si>
    <t>ЦЭС-6</t>
  </si>
  <si>
    <t>Замер провёл:</t>
  </si>
  <si>
    <t>Дата: 18.12.2013 г.</t>
  </si>
  <si>
    <t>ТСН-1 1800 кВА</t>
  </si>
  <si>
    <t>ТСН-4 1000 кВА</t>
  </si>
  <si>
    <t>ТСН-2 1000 кВА</t>
  </si>
  <si>
    <t>ТСН-3 1000 кВА</t>
  </si>
  <si>
    <t>Турбокомпрессор № 3</t>
  </si>
  <si>
    <t>ПС 14-1</t>
  </si>
  <si>
    <t>ПС 5-1</t>
  </si>
  <si>
    <t>Волошина С.Н. тел. 5-39-93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</si>
</sst>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Calibri"/>
      <family val="2"/>
    </font>
    <font>
      <sz val="10"/>
      <color indexed="23"/>
      <name val="Times New Roman"/>
      <family val="1"/>
    </font>
    <font>
      <sz val="10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5" fillId="0" borderId="23" xfId="0" applyFont="1" applyBorder="1" applyAlignment="1">
      <alignment horizontal="right" indent="1"/>
    </xf>
    <xf numFmtId="0" fontId="5" fillId="0" borderId="24" xfId="0" applyFont="1" applyBorder="1" applyAlignment="1">
      <alignment horizontal="right" indent="1"/>
    </xf>
    <xf numFmtId="0" fontId="5" fillId="0" borderId="25" xfId="0" applyFont="1" applyBorder="1" applyAlignment="1">
      <alignment horizontal="right" inden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166" fontId="3" fillId="0" borderId="22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166" fontId="3" fillId="0" borderId="21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 horizontal="right" indent="8"/>
    </xf>
    <xf numFmtId="2" fontId="3" fillId="0" borderId="28" xfId="0" applyNumberFormat="1" applyFont="1" applyBorder="1" applyAlignment="1">
      <alignment horizontal="right" indent="8"/>
    </xf>
    <xf numFmtId="2" fontId="3" fillId="0" borderId="29" xfId="0" applyNumberFormat="1" applyFont="1" applyBorder="1" applyAlignment="1">
      <alignment horizontal="right" indent="8"/>
    </xf>
    <xf numFmtId="2" fontId="3" fillId="0" borderId="30" xfId="0" applyNumberFormat="1" applyFont="1" applyBorder="1" applyAlignment="1">
      <alignment horizontal="right" indent="8"/>
    </xf>
    <xf numFmtId="2" fontId="3" fillId="0" borderId="31" xfId="0" applyNumberFormat="1" applyFont="1" applyBorder="1" applyAlignment="1">
      <alignment horizontal="right" indent="8"/>
    </xf>
    <xf numFmtId="2" fontId="3" fillId="0" borderId="32" xfId="0" applyNumberFormat="1" applyFont="1" applyBorder="1" applyAlignment="1">
      <alignment horizontal="right" indent="8"/>
    </xf>
    <xf numFmtId="0" fontId="4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2" fontId="3" fillId="0" borderId="42" xfId="0" applyNumberFormat="1" applyFont="1" applyBorder="1" applyAlignment="1">
      <alignment horizontal="right" indent="8"/>
    </xf>
    <xf numFmtId="2" fontId="3" fillId="0" borderId="43" xfId="0" applyNumberFormat="1" applyFont="1" applyBorder="1" applyAlignment="1">
      <alignment horizontal="right" indent="8"/>
    </xf>
    <xf numFmtId="2" fontId="3" fillId="0" borderId="44" xfId="0" applyNumberFormat="1" applyFont="1" applyBorder="1" applyAlignment="1">
      <alignment horizontal="right" indent="8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9" xfId="0" applyFont="1" applyBorder="1" applyAlignment="1">
      <alignment horizontal="center"/>
    </xf>
    <xf numFmtId="166" fontId="3" fillId="0" borderId="47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5" fontId="3" fillId="0" borderId="44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6" fontId="3" fillId="0" borderId="20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48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3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27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/>
    </xf>
    <xf numFmtId="2" fontId="10" fillId="0" borderId="18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2" fontId="3" fillId="0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pane ySplit="3" topLeftCell="A4" activePane="bottomLeft" state="frozen"/>
      <selection pane="topLeft" activeCell="A17" sqref="A17:AR17"/>
      <selection pane="bottomLeft" activeCell="K31" sqref="K31"/>
    </sheetView>
  </sheetViews>
  <sheetFormatPr defaultColWidth="9.140625" defaultRowHeight="15"/>
  <cols>
    <col min="1" max="4" width="7.140625" style="1" customWidth="1"/>
    <col min="5" max="12" width="5.28125" style="1" customWidth="1"/>
    <col min="13" max="13" width="3.28125" style="1" customWidth="1"/>
    <col min="14" max="14" width="3.421875" style="1" customWidth="1"/>
    <col min="15" max="16" width="3.28125" style="1" customWidth="1"/>
    <col min="17" max="17" width="3.421875" style="1" customWidth="1"/>
    <col min="18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0.041666666666666664</v>
      </c>
      <c r="N3" s="125"/>
      <c r="O3" s="125"/>
      <c r="P3" s="125"/>
      <c r="Q3" s="125"/>
      <c r="R3" s="125"/>
      <c r="S3" s="125"/>
      <c r="T3" s="125"/>
      <c r="U3" s="125">
        <v>0.08333333333333333</v>
      </c>
      <c r="V3" s="125"/>
      <c r="W3" s="125"/>
      <c r="X3" s="125"/>
      <c r="Y3" s="125"/>
      <c r="Z3" s="125"/>
      <c r="AA3" s="125"/>
      <c r="AB3" s="125"/>
      <c r="AC3" s="125">
        <v>0.125</v>
      </c>
      <c r="AD3" s="125"/>
      <c r="AE3" s="125"/>
      <c r="AF3" s="125"/>
      <c r="AG3" s="125"/>
      <c r="AH3" s="125"/>
      <c r="AI3" s="125"/>
      <c r="AJ3" s="125"/>
      <c r="AK3" s="125">
        <v>0.16666666666666666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416</v>
      </c>
      <c r="N6" s="108">
        <f>ROUND(SQRT(O6*O6+P6*P6)*1000/(6.44*1.73),0)</f>
        <v>386</v>
      </c>
      <c r="O6" s="109">
        <v>4.301</v>
      </c>
      <c r="P6" s="109"/>
      <c r="Q6" s="109">
        <v>1.075</v>
      </c>
      <c r="R6" s="109"/>
      <c r="S6" s="110">
        <f>ROUND(O6/SQRT(O6*O6+Q6*Q6),3)</f>
        <v>0.97</v>
      </c>
      <c r="T6" s="111"/>
      <c r="U6" s="107">
        <f>ROUND(SQRT(W6*W6+Y6*Y6)*1000/(U20*1.73),0)</f>
        <v>382</v>
      </c>
      <c r="V6" s="108">
        <f>ROUND(SQRT(W6*W6+X6*X6)*1000/(6.44*1.73),0)</f>
        <v>364</v>
      </c>
      <c r="W6" s="109">
        <v>4.051</v>
      </c>
      <c r="X6" s="109"/>
      <c r="Y6" s="109">
        <v>0.499</v>
      </c>
      <c r="Z6" s="109"/>
      <c r="AA6" s="110">
        <f>ROUND(W6/SQRT(W6*W6+Y6*Y6),3)</f>
        <v>0.992</v>
      </c>
      <c r="AB6" s="111"/>
      <c r="AC6" s="107">
        <f>ROUND(SQRT(AE6*AE6+AG6*AG6)*1000/(AC20*1.73),0)</f>
        <v>350</v>
      </c>
      <c r="AD6" s="108">
        <f>ROUND(SQRT(AE6*AE6+AF6*AF6)*1000/(6.44*1.73),0)</f>
        <v>322</v>
      </c>
      <c r="AE6" s="109">
        <v>3.59</v>
      </c>
      <c r="AF6" s="109"/>
      <c r="AG6" s="109">
        <v>1.037</v>
      </c>
      <c r="AH6" s="109"/>
      <c r="AI6" s="110">
        <f>ROUND(AE6/SQRT(AE6*AE6+AG6*AG6),3)</f>
        <v>0.961</v>
      </c>
      <c r="AJ6" s="111"/>
      <c r="AK6" s="107">
        <f>ROUND(SQRT(AM6*AM6+AO6*AO6)*1000/(AK20*1.73),0)</f>
        <v>350</v>
      </c>
      <c r="AL6" s="108">
        <f>ROUND(SQRT(AM6*AM6+AN6*AN6)*1000/(6.44*1.73),0)</f>
        <v>329</v>
      </c>
      <c r="AM6" s="109">
        <v>3.667</v>
      </c>
      <c r="AN6" s="109"/>
      <c r="AO6" s="109">
        <v>0.749</v>
      </c>
      <c r="AP6" s="109"/>
      <c r="AQ6" s="110">
        <f>ROUND(AM6/SQRT(AM6*AM6+AO6*AO6),3)</f>
        <v>0.98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120" t="s">
        <v>15</v>
      </c>
      <c r="F8" s="121"/>
      <c r="G8" s="121"/>
      <c r="H8" s="121"/>
      <c r="I8" s="121"/>
      <c r="J8" s="121"/>
      <c r="K8" s="121"/>
      <c r="L8" s="122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403</v>
      </c>
      <c r="N9" s="108">
        <f>ROUND(SQRT(O9*O9+P9*P9)*1000/(6.44*1.73),0)</f>
        <v>393</v>
      </c>
      <c r="O9" s="109">
        <v>4.378</v>
      </c>
      <c r="P9" s="109"/>
      <c r="Q9" s="109">
        <v>0.115</v>
      </c>
      <c r="R9" s="109"/>
      <c r="S9" s="110">
        <f>ROUND(O9/SQRT(O9*O9+Q9*Q9),3)</f>
        <v>1</v>
      </c>
      <c r="T9" s="111"/>
      <c r="U9" s="107">
        <f>ROUND(SQRT(W9*W9+Y9*Y9)*1000/(U19*1.73),0)</f>
        <v>324</v>
      </c>
      <c r="V9" s="108">
        <f>ROUND(SQRT(W9*W9+X9*X9)*1000/(6.44*1.73),0)</f>
        <v>317</v>
      </c>
      <c r="W9" s="109">
        <v>3.533</v>
      </c>
      <c r="X9" s="109"/>
      <c r="Y9" s="109">
        <v>0.115</v>
      </c>
      <c r="Z9" s="109"/>
      <c r="AA9" s="110">
        <f>ROUND(W9/SQRT(W9*W9+Y9*Y9),3)</f>
        <v>0.999</v>
      </c>
      <c r="AB9" s="111"/>
      <c r="AC9" s="107">
        <f>ROUND(SQRT(AE9*AE9+AG9*AG9)*1000/(AC19*1.73),0)</f>
        <v>332</v>
      </c>
      <c r="AD9" s="108">
        <f>ROUND(SQRT(AE9*AE9+AF9*AF9)*1000/(6.44*1.73),0)</f>
        <v>324</v>
      </c>
      <c r="AE9" s="109">
        <v>3.61</v>
      </c>
      <c r="AF9" s="109"/>
      <c r="AG9" s="109">
        <v>0.019</v>
      </c>
      <c r="AH9" s="109"/>
      <c r="AI9" s="110">
        <f>ROUND(AE9/SQRT(AE9*AE9+AG9*AG9),3)</f>
        <v>1</v>
      </c>
      <c r="AJ9" s="111"/>
      <c r="AK9" s="107">
        <f>ROUND(SQRT(AM9*AM9+AO9*AO9)*1000/(AK19*1.73),0)</f>
        <v>359</v>
      </c>
      <c r="AL9" s="108">
        <f>ROUND(SQRT(AM9*AM9+AN9*AN9)*1000/(6.44*1.73),0)</f>
        <v>333</v>
      </c>
      <c r="AM9" s="109">
        <v>3.706</v>
      </c>
      <c r="AN9" s="109"/>
      <c r="AO9" s="109">
        <v>1.152</v>
      </c>
      <c r="AP9" s="109"/>
      <c r="AQ9" s="110">
        <f>ROUND(AM9/SQRT(AM9*AM9+AO9*AO9),3)</f>
        <v>0.955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419</v>
      </c>
      <c r="N12" s="108">
        <f>ROUND(SQRT(O12*O12+P12*P12)*1000/(6.44*1.73),0)</f>
        <v>396</v>
      </c>
      <c r="O12" s="109">
        <v>4.41</v>
      </c>
      <c r="P12" s="109"/>
      <c r="Q12" s="109">
        <v>1.224</v>
      </c>
      <c r="R12" s="109"/>
      <c r="S12" s="110">
        <f>ROUND(O12/SQRT(O12*O12+Q12*Q12),3)</f>
        <v>0.964</v>
      </c>
      <c r="T12" s="111"/>
      <c r="U12" s="107">
        <f>ROUND(SQRT(W12*W12+Y12*Y12)*1000/(U17*1.73),0)</f>
        <v>339</v>
      </c>
      <c r="V12" s="108">
        <f>ROUND(SQRT(W12*W12+X12*X12)*1000/(6.44*1.73),0)</f>
        <v>323</v>
      </c>
      <c r="W12" s="109">
        <v>3.6</v>
      </c>
      <c r="X12" s="109"/>
      <c r="Y12" s="109">
        <v>0.972</v>
      </c>
      <c r="Z12" s="109"/>
      <c r="AA12" s="110">
        <f>ROUND(W12/SQRT(W12*W12+Y12*Y12),3)</f>
        <v>0.965</v>
      </c>
      <c r="AB12" s="111"/>
      <c r="AC12" s="107">
        <f>ROUND(SQRT(AE12*AE12+AG12*AG12)*1000/(AC17*1.73),0)</f>
        <v>347</v>
      </c>
      <c r="AD12" s="108">
        <f>ROUND(SQRT(AE12*AE12+AF12*AF12)*1000/(6.44*1.73),0)</f>
        <v>323</v>
      </c>
      <c r="AE12" s="109">
        <v>3.6</v>
      </c>
      <c r="AF12" s="109"/>
      <c r="AG12" s="109">
        <v>1.206</v>
      </c>
      <c r="AH12" s="109"/>
      <c r="AI12" s="110">
        <f>ROUND(AE12/SQRT(AE12*AE12+AG12*AG12),3)</f>
        <v>0.948</v>
      </c>
      <c r="AJ12" s="111"/>
      <c r="AK12" s="107">
        <f>ROUND(SQRT(AM12*AM12+AO12*AO12)*1000/(AK17*1.73),0)</f>
        <v>341</v>
      </c>
      <c r="AL12" s="108">
        <f>ROUND(SQRT(AM12*AM12+AN12*AN12)*1000/(6.44*1.73),0)</f>
        <v>313</v>
      </c>
      <c r="AM12" s="109">
        <v>3.492</v>
      </c>
      <c r="AN12" s="109"/>
      <c r="AO12" s="109">
        <v>1.296</v>
      </c>
      <c r="AP12" s="109"/>
      <c r="AQ12" s="110">
        <f>ROUND(AM12/SQRT(AM12*AM12+AO12*AO12),3)</f>
        <v>0.938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87" t="s">
        <v>23</v>
      </c>
      <c r="F17" s="87"/>
      <c r="G17" s="87"/>
      <c r="H17" s="87"/>
      <c r="I17" s="87"/>
      <c r="J17" s="87"/>
      <c r="K17" s="87"/>
      <c r="L17" s="88"/>
      <c r="M17" s="82">
        <v>6.31</v>
      </c>
      <c r="N17" s="83"/>
      <c r="O17" s="83"/>
      <c r="P17" s="83"/>
      <c r="Q17" s="83"/>
      <c r="R17" s="83"/>
      <c r="S17" s="83"/>
      <c r="T17" s="84"/>
      <c r="U17" s="82">
        <v>6.35</v>
      </c>
      <c r="V17" s="83"/>
      <c r="W17" s="83"/>
      <c r="X17" s="83"/>
      <c r="Y17" s="83"/>
      <c r="Z17" s="83"/>
      <c r="AA17" s="83"/>
      <c r="AB17" s="84"/>
      <c r="AC17" s="82">
        <v>6.33</v>
      </c>
      <c r="AD17" s="83"/>
      <c r="AE17" s="83"/>
      <c r="AF17" s="83"/>
      <c r="AG17" s="83"/>
      <c r="AH17" s="83"/>
      <c r="AI17" s="83"/>
      <c r="AJ17" s="84"/>
      <c r="AK17" s="82">
        <v>6.32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72" t="s">
        <v>22</v>
      </c>
      <c r="F18" s="72"/>
      <c r="G18" s="72"/>
      <c r="H18" s="72"/>
      <c r="I18" s="72"/>
      <c r="J18" s="72"/>
      <c r="K18" s="72"/>
      <c r="L18" s="73"/>
      <c r="M18" s="52">
        <v>6.04</v>
      </c>
      <c r="N18" s="53"/>
      <c r="O18" s="53"/>
      <c r="P18" s="53"/>
      <c r="Q18" s="53"/>
      <c r="R18" s="53"/>
      <c r="S18" s="53"/>
      <c r="T18" s="54"/>
      <c r="U18" s="52">
        <v>6.05</v>
      </c>
      <c r="V18" s="53"/>
      <c r="W18" s="53"/>
      <c r="X18" s="53"/>
      <c r="Y18" s="53"/>
      <c r="Z18" s="53"/>
      <c r="AA18" s="53"/>
      <c r="AB18" s="54"/>
      <c r="AC18" s="52">
        <v>6</v>
      </c>
      <c r="AD18" s="53"/>
      <c r="AE18" s="53"/>
      <c r="AF18" s="53"/>
      <c r="AG18" s="53"/>
      <c r="AH18" s="53"/>
      <c r="AI18" s="53"/>
      <c r="AJ18" s="54"/>
      <c r="AK18" s="52">
        <v>6.05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72" t="s">
        <v>25</v>
      </c>
      <c r="F19" s="72"/>
      <c r="G19" s="72"/>
      <c r="H19" s="72"/>
      <c r="I19" s="72"/>
      <c r="J19" s="72"/>
      <c r="K19" s="72"/>
      <c r="L19" s="73"/>
      <c r="M19" s="52">
        <v>6.28</v>
      </c>
      <c r="N19" s="53"/>
      <c r="O19" s="53"/>
      <c r="P19" s="53"/>
      <c r="Q19" s="53"/>
      <c r="R19" s="53"/>
      <c r="S19" s="53"/>
      <c r="T19" s="54"/>
      <c r="U19" s="52">
        <v>6.3</v>
      </c>
      <c r="V19" s="53"/>
      <c r="W19" s="53"/>
      <c r="X19" s="53"/>
      <c r="Y19" s="53"/>
      <c r="Z19" s="53"/>
      <c r="AA19" s="53"/>
      <c r="AB19" s="54"/>
      <c r="AC19" s="52">
        <v>6.28</v>
      </c>
      <c r="AD19" s="53"/>
      <c r="AE19" s="53"/>
      <c r="AF19" s="53"/>
      <c r="AG19" s="53"/>
      <c r="AH19" s="53"/>
      <c r="AI19" s="53"/>
      <c r="AJ19" s="54"/>
      <c r="AK19" s="52">
        <v>6.25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74" t="s">
        <v>24</v>
      </c>
      <c r="F20" s="74"/>
      <c r="G20" s="74"/>
      <c r="H20" s="74"/>
      <c r="I20" s="74"/>
      <c r="J20" s="74"/>
      <c r="K20" s="74"/>
      <c r="L20" s="75"/>
      <c r="M20" s="49">
        <v>6.16</v>
      </c>
      <c r="N20" s="50"/>
      <c r="O20" s="50"/>
      <c r="P20" s="50"/>
      <c r="Q20" s="50"/>
      <c r="R20" s="50"/>
      <c r="S20" s="50"/>
      <c r="T20" s="51"/>
      <c r="U20" s="49">
        <v>6.17</v>
      </c>
      <c r="V20" s="50"/>
      <c r="W20" s="50"/>
      <c r="X20" s="50"/>
      <c r="Y20" s="50"/>
      <c r="Z20" s="50"/>
      <c r="AA20" s="50"/>
      <c r="AB20" s="51"/>
      <c r="AC20" s="49">
        <v>6.17</v>
      </c>
      <c r="AD20" s="50"/>
      <c r="AE20" s="50"/>
      <c r="AF20" s="50"/>
      <c r="AG20" s="50"/>
      <c r="AH20" s="50"/>
      <c r="AI20" s="50"/>
      <c r="AJ20" s="51"/>
      <c r="AK20" s="49">
        <v>6.18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5"/>
      <c r="F25" s="15"/>
      <c r="G25" s="15"/>
      <c r="H25" s="15"/>
      <c r="I25" s="15"/>
      <c r="J25" s="15"/>
      <c r="K25" s="15"/>
      <c r="L25" s="16"/>
      <c r="M25" s="21">
        <f>ROUND(SQRT(O25*O25+R25*R25)*1000/($M$17*1.73),0)</f>
        <v>282</v>
      </c>
      <c r="N25" s="22">
        <f>ROUND(SQRT(O25*O25+P25*P25)*1000/(6.44*1.73),0)</f>
        <v>220</v>
      </c>
      <c r="O25" s="19">
        <v>-2.448</v>
      </c>
      <c r="P25" s="19"/>
      <c r="Q25" s="19"/>
      <c r="R25" s="19">
        <v>-1.872</v>
      </c>
      <c r="S25" s="19"/>
      <c r="T25" s="20"/>
      <c r="U25" s="21">
        <f>ROUND(SQRT(W25*W25+Z25*Z25)*1000/($U$17*1.73),0)</f>
        <v>235</v>
      </c>
      <c r="V25" s="22">
        <f>ROUND(SQRT(W25*W25+X25*X25)*1000/(6.44*1.73),0)</f>
        <v>172</v>
      </c>
      <c r="W25" s="19">
        <v>-1.92</v>
      </c>
      <c r="X25" s="19"/>
      <c r="Y25" s="19"/>
      <c r="Z25" s="19">
        <v>-1.728</v>
      </c>
      <c r="AA25" s="19"/>
      <c r="AB25" s="20"/>
      <c r="AC25" s="21">
        <f>ROUND(SQRT(AE25*AE25+AH25*AH25)*1000/($AC$17*1.73),0)</f>
        <v>238</v>
      </c>
      <c r="AD25" s="22">
        <f>ROUND(SQRT(AE25*AE25+AF25*AF25)*1000/(6.44*1.73),0)</f>
        <v>155</v>
      </c>
      <c r="AE25" s="19">
        <v>-1.728</v>
      </c>
      <c r="AF25" s="19"/>
      <c r="AG25" s="19"/>
      <c r="AH25" s="19">
        <v>-1.944</v>
      </c>
      <c r="AI25" s="19"/>
      <c r="AJ25" s="20"/>
      <c r="AK25" s="21">
        <f>ROUND(SQRT(AM25*AM25+AP25*AP25)*1000/($AK$17*1.73),0)</f>
        <v>239</v>
      </c>
      <c r="AL25" s="22">
        <f>ROUND(SQRT(AM25*AM25+AN25*AN25)*1000/(6.44*1.73),0)</f>
        <v>149</v>
      </c>
      <c r="AM25" s="19">
        <v>-1.656</v>
      </c>
      <c r="AN25" s="19"/>
      <c r="AO25" s="19"/>
      <c r="AP25" s="19">
        <v>-2.016</v>
      </c>
      <c r="AQ25" s="19"/>
      <c r="AR25" s="20"/>
    </row>
    <row r="26" spans="1:44" ht="12.75">
      <c r="A26" s="23" t="s">
        <v>46</v>
      </c>
      <c r="B26" s="24"/>
      <c r="C26" s="24"/>
      <c r="D26" s="24"/>
      <c r="E26" s="15"/>
      <c r="F26" s="15"/>
      <c r="G26" s="15"/>
      <c r="H26" s="15"/>
      <c r="I26" s="15"/>
      <c r="J26" s="15"/>
      <c r="K26" s="15"/>
      <c r="L26" s="16"/>
      <c r="M26" s="21">
        <f>ROUND(SQRT(O26*O26+R26*R26)*1000/($M$17*1.73),0)</f>
        <v>1</v>
      </c>
      <c r="N26" s="22">
        <f>ROUND(SQRT(O26*O26+P26*P26)*1000/(6.44*1.73),0)</f>
        <v>0</v>
      </c>
      <c r="O26" s="19">
        <v>-0.002</v>
      </c>
      <c r="P26" s="19"/>
      <c r="Q26" s="19"/>
      <c r="R26" s="19">
        <v>-0.014</v>
      </c>
      <c r="S26" s="19"/>
      <c r="T26" s="20"/>
      <c r="U26" s="21">
        <f>ROUND(SQRT(W26*W26+Z26*Z26)*1000/($U$17*1.73),0)</f>
        <v>1</v>
      </c>
      <c r="V26" s="22">
        <f>ROUND(SQRT(W26*W26+X26*X26)*1000/(6.44*1.73),0)</f>
        <v>0</v>
      </c>
      <c r="W26" s="19">
        <v>-0.002</v>
      </c>
      <c r="X26" s="19"/>
      <c r="Y26" s="19"/>
      <c r="Z26" s="19">
        <v>-0.014</v>
      </c>
      <c r="AA26" s="19"/>
      <c r="AB26" s="20"/>
      <c r="AC26" s="21">
        <f>ROUND(SQRT(AE26*AE26+AH26*AH26)*1000/($AC$17*1.73),0)</f>
        <v>2</v>
      </c>
      <c r="AD26" s="22">
        <f>ROUND(SQRT(AE26*AE26+AF26*AF26)*1000/(6.44*1.73),0)</f>
        <v>0</v>
      </c>
      <c r="AE26" s="19">
        <v>-0.002</v>
      </c>
      <c r="AF26" s="19"/>
      <c r="AG26" s="19"/>
      <c r="AH26" s="19">
        <v>-0.017</v>
      </c>
      <c r="AI26" s="19"/>
      <c r="AJ26" s="20"/>
      <c r="AK26" s="21">
        <f>ROUND(SQRT(AM26*AM26+AP26*AP26)*1000/($AK$17*1.73),0)</f>
        <v>1</v>
      </c>
      <c r="AL26" s="22">
        <f>ROUND(SQRT(AM26*AM26+AN26*AN26)*1000/(6.44*1.73),0)</f>
        <v>0</v>
      </c>
      <c r="AM26" s="19">
        <v>-0.002</v>
      </c>
      <c r="AN26" s="19"/>
      <c r="AO26" s="19"/>
      <c r="AP26" s="19">
        <v>-0.014</v>
      </c>
      <c r="AQ26" s="19"/>
      <c r="AR26" s="20"/>
    </row>
    <row r="27" spans="1:44" ht="12.75">
      <c r="A27" s="23" t="s">
        <v>42</v>
      </c>
      <c r="B27" s="24"/>
      <c r="C27" s="24"/>
      <c r="D27" s="24"/>
      <c r="E27" s="15"/>
      <c r="F27" s="15"/>
      <c r="G27" s="15"/>
      <c r="H27" s="15"/>
      <c r="I27" s="15"/>
      <c r="J27" s="15"/>
      <c r="K27" s="15"/>
      <c r="L27" s="16"/>
      <c r="M27" s="21">
        <f>ROUND(SQRT(O27*O27+R27*R27)*1000/($M$17*1.73),0)</f>
        <v>176</v>
      </c>
      <c r="N27" s="22">
        <f>ROUND(SQRT(O27*O27+P27*P27)*1000/(6.44*1.73),0)</f>
        <v>150</v>
      </c>
      <c r="O27" s="19">
        <v>-1.67</v>
      </c>
      <c r="P27" s="19"/>
      <c r="Q27" s="19"/>
      <c r="R27" s="19">
        <v>0.95</v>
      </c>
      <c r="S27" s="19"/>
      <c r="T27" s="20"/>
      <c r="U27" s="21">
        <f>ROUND(SQRT(W27*W27+Z27*Z27)*1000/($U$17*1.73),0)</f>
        <v>163</v>
      </c>
      <c r="V27" s="22">
        <f>ROUND(SQRT(W27*W27+X27*X27)*1000/(6.44*1.73),0)</f>
        <v>131</v>
      </c>
      <c r="W27" s="19">
        <v>-1.454</v>
      </c>
      <c r="X27" s="19"/>
      <c r="Y27" s="19"/>
      <c r="Z27" s="19">
        <v>1.051</v>
      </c>
      <c r="AA27" s="19"/>
      <c r="AB27" s="20"/>
      <c r="AC27" s="21">
        <f>ROUND(SQRT(AE27*AE27+AH27*AH27)*1000/($AC$17*1.73),0)</f>
        <v>176</v>
      </c>
      <c r="AD27" s="22">
        <f>ROUND(SQRT(AE27*AE27+AF27*AF27)*1000/(6.44*1.73),0)</f>
        <v>146</v>
      </c>
      <c r="AE27" s="19">
        <v>-1.627</v>
      </c>
      <c r="AF27" s="19"/>
      <c r="AG27" s="19"/>
      <c r="AH27" s="19">
        <v>1.037</v>
      </c>
      <c r="AI27" s="19"/>
      <c r="AJ27" s="20"/>
      <c r="AK27" s="21">
        <f>ROUND(SQRT(AM27*AM27+AP27*AP27)*1000/($AK$17*1.73),0)</f>
        <v>175</v>
      </c>
      <c r="AL27" s="22">
        <f>ROUND(SQRT(AM27*AM27+AN27*AN27)*1000/(6.44*1.73),0)</f>
        <v>145</v>
      </c>
      <c r="AM27" s="19">
        <v>-1.613</v>
      </c>
      <c r="AN27" s="19"/>
      <c r="AO27" s="19"/>
      <c r="AP27" s="19">
        <v>1.037</v>
      </c>
      <c r="AQ27" s="19"/>
      <c r="AR27" s="20"/>
    </row>
    <row r="28" spans="1:44" ht="12.75">
      <c r="A28" s="23" t="s">
        <v>63</v>
      </c>
      <c r="B28" s="24"/>
      <c r="C28" s="24"/>
      <c r="D28" s="24"/>
      <c r="E28" s="15"/>
      <c r="F28" s="15"/>
      <c r="G28" s="15"/>
      <c r="H28" s="15"/>
      <c r="I28" s="15"/>
      <c r="J28" s="15"/>
      <c r="K28" s="15"/>
      <c r="L28" s="16"/>
      <c r="M28" s="21">
        <f>ROUND(SQRT(O28*O28+R28*R28)*1000/($M$17*1.73),0)</f>
        <v>33</v>
      </c>
      <c r="N28" s="22">
        <f>ROUND(SQRT(O28*O28+P28*P28)*1000/(6.44*1.73),0)</f>
        <v>19</v>
      </c>
      <c r="O28" s="19">
        <v>-0.211</v>
      </c>
      <c r="P28" s="19"/>
      <c r="Q28" s="19"/>
      <c r="R28" s="19">
        <v>-0.288</v>
      </c>
      <c r="S28" s="19"/>
      <c r="T28" s="20"/>
      <c r="U28" s="21">
        <f>ROUND(SQRT(W28*W28+Z28*Z28)*1000/($U$17*1.73),0)</f>
        <v>33</v>
      </c>
      <c r="V28" s="22">
        <f>ROUND(SQRT(W28*W28+X28*X28)*1000/(6.44*1.73),0)</f>
        <v>19</v>
      </c>
      <c r="W28" s="19">
        <v>-0.211</v>
      </c>
      <c r="X28" s="19"/>
      <c r="Y28" s="19"/>
      <c r="Z28" s="19">
        <v>-0.298</v>
      </c>
      <c r="AA28" s="19"/>
      <c r="AB28" s="20"/>
      <c r="AC28" s="21">
        <f>ROUND(SQRT(AE28*AE28+AH28*AH28)*1000/($AC$17*1.73),0)</f>
        <v>32</v>
      </c>
      <c r="AD28" s="22">
        <f>ROUND(SQRT(AE28*AE28+AF28*AF28)*1000/(6.44*1.73),0)</f>
        <v>18</v>
      </c>
      <c r="AE28" s="19">
        <v>-0.202</v>
      </c>
      <c r="AF28" s="19"/>
      <c r="AG28" s="19"/>
      <c r="AH28" s="19">
        <v>-0.288</v>
      </c>
      <c r="AI28" s="19"/>
      <c r="AJ28" s="20"/>
      <c r="AK28" s="21">
        <f>ROUND(SQRT(AM28*AM28+AP28*AP28)*1000/($AK$17*1.73),0)</f>
        <v>32</v>
      </c>
      <c r="AL28" s="22">
        <f>ROUND(SQRT(AM28*AM28+AN28*AN28)*1000/(6.44*1.73),0)</f>
        <v>18</v>
      </c>
      <c r="AM28" s="19">
        <v>-0.202</v>
      </c>
      <c r="AN28" s="19"/>
      <c r="AO28" s="19"/>
      <c r="AP28" s="19">
        <v>-0.288</v>
      </c>
      <c r="AQ28" s="19"/>
      <c r="AR28" s="20"/>
    </row>
    <row r="29" spans="1:44" ht="13.5" thickBot="1">
      <c r="A29" s="25" t="s">
        <v>35</v>
      </c>
      <c r="B29" s="26"/>
      <c r="C29" s="26"/>
      <c r="D29" s="26"/>
      <c r="E29" s="15"/>
      <c r="F29" s="15"/>
      <c r="G29" s="15"/>
      <c r="H29" s="15"/>
      <c r="I29" s="15"/>
      <c r="J29" s="15"/>
      <c r="K29" s="15"/>
      <c r="L29" s="16"/>
      <c r="M29" s="21">
        <f>ROUND(SQRT(O29*O29+R29*R29)*1000/($M$17*1.73),0)</f>
        <v>0</v>
      </c>
      <c r="N29" s="22">
        <f>ROUND(SQRT(O29*O29+P29*P29)*1000/(6.44*1.73),0)</f>
        <v>0</v>
      </c>
      <c r="O29" s="19">
        <v>0</v>
      </c>
      <c r="P29" s="19"/>
      <c r="Q29" s="19"/>
      <c r="R29" s="19">
        <v>0</v>
      </c>
      <c r="S29" s="19"/>
      <c r="T29" s="20"/>
      <c r="U29" s="21">
        <f>ROUND(SQRT(W29*W29+Z29*Z29)*1000/($U$17*1.73),0)</f>
        <v>0</v>
      </c>
      <c r="V29" s="22">
        <f>ROUND(SQRT(W29*W29+X29*X29)*1000/(6.44*1.73),0)</f>
        <v>0</v>
      </c>
      <c r="W29" s="19">
        <v>0</v>
      </c>
      <c r="X29" s="19"/>
      <c r="Y29" s="19"/>
      <c r="Z29" s="19">
        <v>0</v>
      </c>
      <c r="AA29" s="19"/>
      <c r="AB29" s="20"/>
      <c r="AC29" s="21">
        <f>ROUND(SQRT(AE29*AE29+AH29*AH29)*1000/($AC$17*1.73),0)</f>
        <v>0</v>
      </c>
      <c r="AD29" s="22">
        <f>ROUND(SQRT(AE29*AE29+AF29*AF29)*1000/(6.44*1.73),0)</f>
        <v>0</v>
      </c>
      <c r="AE29" s="19">
        <v>0</v>
      </c>
      <c r="AF29" s="19"/>
      <c r="AG29" s="19"/>
      <c r="AH29" s="19">
        <v>0</v>
      </c>
      <c r="AI29" s="19"/>
      <c r="AJ29" s="20"/>
      <c r="AK29" s="21">
        <f>ROUND(SQRT(AM29*AM29+AP29*AP29)*1000/($AK$17*1.73),0)</f>
        <v>0</v>
      </c>
      <c r="AL29" s="22">
        <f>ROUND(SQRT(AM29*AM29+AN29*AN29)*1000/(6.44*1.73),0)</f>
        <v>0</v>
      </c>
      <c r="AM29" s="19">
        <v>0</v>
      </c>
      <c r="AN29" s="19"/>
      <c r="AO29" s="19"/>
      <c r="AP29" s="19">
        <v>0</v>
      </c>
      <c r="AQ29" s="19"/>
      <c r="AR29" s="20"/>
    </row>
    <row r="30" spans="1:44" ht="12.75">
      <c r="A30" s="27" t="s">
        <v>40</v>
      </c>
      <c r="B30" s="28"/>
      <c r="C30" s="28"/>
      <c r="D30" s="28"/>
      <c r="E30" s="38"/>
      <c r="F30" s="38"/>
      <c r="G30" s="38"/>
      <c r="H30" s="38"/>
      <c r="I30" s="38"/>
      <c r="J30" s="38"/>
      <c r="K30" s="38"/>
      <c r="L30" s="39"/>
      <c r="M30" s="40"/>
      <c r="N30" s="41"/>
      <c r="O30" s="42"/>
      <c r="P30" s="42"/>
      <c r="Q30" s="42"/>
      <c r="R30" s="42"/>
      <c r="S30" s="42"/>
      <c r="T30" s="43"/>
      <c r="U30" s="40"/>
      <c r="V30" s="41"/>
      <c r="W30" s="42"/>
      <c r="X30" s="42"/>
      <c r="Y30" s="42"/>
      <c r="Z30" s="42"/>
      <c r="AA30" s="42"/>
      <c r="AB30" s="43"/>
      <c r="AC30" s="40"/>
      <c r="AD30" s="41"/>
      <c r="AE30" s="42"/>
      <c r="AF30" s="42"/>
      <c r="AG30" s="42"/>
      <c r="AH30" s="42"/>
      <c r="AI30" s="42"/>
      <c r="AJ30" s="43"/>
      <c r="AK30" s="40"/>
      <c r="AL30" s="41"/>
      <c r="AM30" s="42"/>
      <c r="AN30" s="42"/>
      <c r="AO30" s="42"/>
      <c r="AP30" s="42"/>
      <c r="AQ30" s="42"/>
      <c r="AR30" s="43"/>
    </row>
    <row r="31" spans="1:44" ht="12.75">
      <c r="A31" s="23" t="s">
        <v>41</v>
      </c>
      <c r="B31" s="24"/>
      <c r="C31" s="24"/>
      <c r="D31" s="24"/>
      <c r="E31" s="15"/>
      <c r="F31" s="15"/>
      <c r="G31" s="15"/>
      <c r="H31" s="15"/>
      <c r="I31" s="15"/>
      <c r="J31" s="15"/>
      <c r="K31" s="15"/>
      <c r="L31" s="16"/>
      <c r="M31" s="21">
        <f>ROUND(SQRT(O31*O31+R31*R31)*1000/($M$18*1.73),0)</f>
        <v>173</v>
      </c>
      <c r="N31" s="22">
        <f>ROUND(SQRT(O31*O31+P31*P31)*1000/(6.44*1.73),0)</f>
        <v>141</v>
      </c>
      <c r="O31" s="19">
        <v>1.574</v>
      </c>
      <c r="P31" s="19"/>
      <c r="Q31" s="19"/>
      <c r="R31" s="19">
        <v>0.883</v>
      </c>
      <c r="S31" s="19"/>
      <c r="T31" s="20"/>
      <c r="U31" s="21">
        <f>ROUND(SQRT(W31*W31+Z31*Z31)*1000/($U$18*1.73),0)</f>
        <v>170</v>
      </c>
      <c r="V31" s="22">
        <f>ROUND(SQRT(W31*W31+X31*X31)*1000/(6.44*1.73),0)</f>
        <v>138</v>
      </c>
      <c r="W31" s="19">
        <v>1.536</v>
      </c>
      <c r="X31" s="19"/>
      <c r="Y31" s="19"/>
      <c r="Z31" s="19">
        <v>0.902</v>
      </c>
      <c r="AA31" s="19"/>
      <c r="AB31" s="20"/>
      <c r="AC31" s="21">
        <f>ROUND(SQRT(AE31*AE31+AH31*AH31)*1000/($AC$18*1.73),0)</f>
        <v>172</v>
      </c>
      <c r="AD31" s="22">
        <f>ROUND(SQRT(AE31*AE31+AF31*AF31)*1000/(6.44*1.73),0)</f>
        <v>138</v>
      </c>
      <c r="AE31" s="19">
        <v>1.536</v>
      </c>
      <c r="AF31" s="19"/>
      <c r="AG31" s="19"/>
      <c r="AH31" s="19">
        <v>0.902</v>
      </c>
      <c r="AI31" s="19"/>
      <c r="AJ31" s="20"/>
      <c r="AK31" s="21">
        <f>ROUND(SQRT(AM31*AM31+AP31*AP31)*1000/($AK$18*1.73),0)</f>
        <v>169</v>
      </c>
      <c r="AL31" s="22">
        <f>ROUND(SQRT(AM31*AM31+AN31*AN31)*1000/(6.44*1.73),0)</f>
        <v>138</v>
      </c>
      <c r="AM31" s="19">
        <v>1.536</v>
      </c>
      <c r="AN31" s="19"/>
      <c r="AO31" s="19"/>
      <c r="AP31" s="19">
        <v>0.883</v>
      </c>
      <c r="AQ31" s="19"/>
      <c r="AR31" s="20"/>
    </row>
    <row r="32" spans="1:44" ht="12.75">
      <c r="A32" s="25" t="s">
        <v>36</v>
      </c>
      <c r="B32" s="26"/>
      <c r="C32" s="26"/>
      <c r="D32" s="26"/>
      <c r="E32" s="15"/>
      <c r="F32" s="15"/>
      <c r="G32" s="15"/>
      <c r="H32" s="15"/>
      <c r="I32" s="15"/>
      <c r="J32" s="15"/>
      <c r="K32" s="15"/>
      <c r="L32" s="16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19">
        <v>0</v>
      </c>
      <c r="P32" s="19"/>
      <c r="Q32" s="19"/>
      <c r="R32" s="19">
        <v>0</v>
      </c>
      <c r="S32" s="19"/>
      <c r="T32" s="2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19">
        <v>0</v>
      </c>
      <c r="X32" s="19"/>
      <c r="Y32" s="19"/>
      <c r="Z32" s="19">
        <v>0</v>
      </c>
      <c r="AA32" s="19"/>
      <c r="AB32" s="2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19">
        <v>0</v>
      </c>
      <c r="AF32" s="19"/>
      <c r="AG32" s="19"/>
      <c r="AH32" s="19">
        <v>0</v>
      </c>
      <c r="AI32" s="19"/>
      <c r="AJ32" s="2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19">
        <v>0</v>
      </c>
      <c r="AN32" s="19"/>
      <c r="AO32" s="19"/>
      <c r="AP32" s="19">
        <v>0</v>
      </c>
      <c r="AQ32" s="19"/>
      <c r="AR32" s="20"/>
    </row>
    <row r="33" spans="1:44" ht="12.75">
      <c r="A33" s="23" t="s">
        <v>39</v>
      </c>
      <c r="B33" s="24"/>
      <c r="C33" s="24"/>
      <c r="D33" s="24"/>
      <c r="E33" s="15"/>
      <c r="F33" s="15"/>
      <c r="G33" s="15"/>
      <c r="H33" s="15"/>
      <c r="I33" s="15"/>
      <c r="J33" s="15"/>
      <c r="K33" s="15"/>
      <c r="L33" s="16"/>
      <c r="M33" s="21">
        <f t="shared" si="0"/>
        <v>6</v>
      </c>
      <c r="N33" s="22">
        <f t="shared" si="1"/>
        <v>5</v>
      </c>
      <c r="O33" s="19">
        <v>-0.058</v>
      </c>
      <c r="P33" s="19"/>
      <c r="Q33" s="19"/>
      <c r="R33" s="19">
        <v>-0.022</v>
      </c>
      <c r="S33" s="19"/>
      <c r="T33" s="20"/>
      <c r="U33" s="21">
        <f t="shared" si="2"/>
        <v>6</v>
      </c>
      <c r="V33" s="22">
        <f t="shared" si="3"/>
        <v>5</v>
      </c>
      <c r="W33" s="19">
        <v>-0.058</v>
      </c>
      <c r="X33" s="19"/>
      <c r="Y33" s="19"/>
      <c r="Z33" s="19">
        <v>-0.023</v>
      </c>
      <c r="AA33" s="19"/>
      <c r="AB33" s="20"/>
      <c r="AC33" s="21">
        <f t="shared" si="4"/>
        <v>6</v>
      </c>
      <c r="AD33" s="22">
        <f t="shared" si="5"/>
        <v>5</v>
      </c>
      <c r="AE33" s="19">
        <v>-0.056</v>
      </c>
      <c r="AF33" s="19"/>
      <c r="AG33" s="19"/>
      <c r="AH33" s="19">
        <v>-0.022</v>
      </c>
      <c r="AI33" s="19"/>
      <c r="AJ33" s="20"/>
      <c r="AK33" s="21">
        <f t="shared" si="6"/>
        <v>6</v>
      </c>
      <c r="AL33" s="22">
        <f t="shared" si="7"/>
        <v>5</v>
      </c>
      <c r="AM33" s="19">
        <v>-0.059</v>
      </c>
      <c r="AN33" s="19"/>
      <c r="AO33" s="19"/>
      <c r="AP33" s="19">
        <v>-0.022</v>
      </c>
      <c r="AQ33" s="19"/>
      <c r="AR33" s="20"/>
    </row>
    <row r="34" spans="1:44" ht="12.75">
      <c r="A34" s="23" t="s">
        <v>64</v>
      </c>
      <c r="B34" s="24"/>
      <c r="C34" s="24"/>
      <c r="D34" s="24"/>
      <c r="E34" s="15"/>
      <c r="F34" s="15"/>
      <c r="G34" s="15"/>
      <c r="H34" s="15"/>
      <c r="I34" s="15"/>
      <c r="J34" s="15"/>
      <c r="K34" s="15"/>
      <c r="L34" s="16"/>
      <c r="M34" s="21">
        <f t="shared" si="0"/>
        <v>54</v>
      </c>
      <c r="N34" s="22">
        <f t="shared" si="1"/>
        <v>33</v>
      </c>
      <c r="O34" s="19">
        <v>-0.365</v>
      </c>
      <c r="P34" s="19"/>
      <c r="Q34" s="19"/>
      <c r="R34" s="19">
        <v>-0.427</v>
      </c>
      <c r="S34" s="19"/>
      <c r="T34" s="20"/>
      <c r="U34" s="21">
        <f t="shared" si="2"/>
        <v>52</v>
      </c>
      <c r="V34" s="22">
        <f t="shared" si="3"/>
        <v>30</v>
      </c>
      <c r="W34" s="19">
        <v>-0.336</v>
      </c>
      <c r="X34" s="19"/>
      <c r="Y34" s="19"/>
      <c r="Z34" s="19">
        <v>-0.432</v>
      </c>
      <c r="AA34" s="19"/>
      <c r="AB34" s="20"/>
      <c r="AC34" s="21">
        <f t="shared" si="4"/>
        <v>51</v>
      </c>
      <c r="AD34" s="22">
        <f t="shared" si="5"/>
        <v>29</v>
      </c>
      <c r="AE34" s="19">
        <v>-0.326</v>
      </c>
      <c r="AF34" s="19"/>
      <c r="AG34" s="19"/>
      <c r="AH34" s="19">
        <v>-0.422</v>
      </c>
      <c r="AI34" s="19"/>
      <c r="AJ34" s="20"/>
      <c r="AK34" s="21">
        <f t="shared" si="6"/>
        <v>52</v>
      </c>
      <c r="AL34" s="22">
        <f t="shared" si="7"/>
        <v>30</v>
      </c>
      <c r="AM34" s="19">
        <v>-0.331</v>
      </c>
      <c r="AN34" s="19"/>
      <c r="AO34" s="19"/>
      <c r="AP34" s="19">
        <v>-0.427</v>
      </c>
      <c r="AQ34" s="19"/>
      <c r="AR34" s="20"/>
    </row>
    <row r="35" spans="1:44" ht="12.75">
      <c r="A35" s="23" t="s">
        <v>38</v>
      </c>
      <c r="B35" s="24"/>
      <c r="C35" s="24"/>
      <c r="D35" s="24"/>
      <c r="E35" s="15"/>
      <c r="F35" s="15"/>
      <c r="G35" s="15"/>
      <c r="H35" s="15"/>
      <c r="I35" s="15"/>
      <c r="J35" s="15"/>
      <c r="K35" s="15"/>
      <c r="L35" s="16"/>
      <c r="M35" s="21">
        <f t="shared" si="0"/>
        <v>119</v>
      </c>
      <c r="N35" s="22">
        <f t="shared" si="1"/>
        <v>106</v>
      </c>
      <c r="O35" s="19">
        <v>-1.181</v>
      </c>
      <c r="P35" s="19"/>
      <c r="Q35" s="19"/>
      <c r="R35" s="19">
        <v>-0.403</v>
      </c>
      <c r="S35" s="19"/>
      <c r="T35" s="20"/>
      <c r="U35" s="21">
        <f t="shared" si="2"/>
        <v>118</v>
      </c>
      <c r="V35" s="22">
        <f t="shared" si="3"/>
        <v>105</v>
      </c>
      <c r="W35" s="19">
        <v>-1.166</v>
      </c>
      <c r="X35" s="19"/>
      <c r="Y35" s="19"/>
      <c r="Z35" s="19">
        <v>-0.418</v>
      </c>
      <c r="AA35" s="19"/>
      <c r="AB35" s="20"/>
      <c r="AC35" s="21">
        <f t="shared" si="4"/>
        <v>123</v>
      </c>
      <c r="AD35" s="22">
        <f t="shared" si="5"/>
        <v>107</v>
      </c>
      <c r="AE35" s="19">
        <v>-1.195</v>
      </c>
      <c r="AF35" s="19"/>
      <c r="AG35" s="19"/>
      <c r="AH35" s="19">
        <v>-0.446</v>
      </c>
      <c r="AI35" s="19"/>
      <c r="AJ35" s="20"/>
      <c r="AK35" s="21">
        <f t="shared" si="6"/>
        <v>119</v>
      </c>
      <c r="AL35" s="22">
        <f t="shared" si="7"/>
        <v>106</v>
      </c>
      <c r="AM35" s="19">
        <v>-1.181</v>
      </c>
      <c r="AN35" s="19"/>
      <c r="AO35" s="19"/>
      <c r="AP35" s="19">
        <v>-0.403</v>
      </c>
      <c r="AQ35" s="19"/>
      <c r="AR35" s="20"/>
    </row>
    <row r="36" spans="1:44" ht="12.75">
      <c r="A36" s="25" t="s">
        <v>43</v>
      </c>
      <c r="B36" s="26"/>
      <c r="C36" s="26"/>
      <c r="D36" s="26"/>
      <c r="E36" s="15"/>
      <c r="F36" s="15"/>
      <c r="G36" s="15"/>
      <c r="H36" s="15"/>
      <c r="I36" s="15"/>
      <c r="J36" s="15"/>
      <c r="K36" s="15"/>
      <c r="L36" s="16"/>
      <c r="M36" s="21">
        <f t="shared" si="0"/>
        <v>0</v>
      </c>
      <c r="N36" s="22">
        <f t="shared" si="1"/>
        <v>0</v>
      </c>
      <c r="O36" s="19">
        <v>0</v>
      </c>
      <c r="P36" s="19"/>
      <c r="Q36" s="19"/>
      <c r="R36" s="19">
        <v>0</v>
      </c>
      <c r="S36" s="19"/>
      <c r="T36" s="20"/>
      <c r="U36" s="21">
        <f t="shared" si="2"/>
        <v>0</v>
      </c>
      <c r="V36" s="22">
        <f t="shared" si="3"/>
        <v>0</v>
      </c>
      <c r="W36" s="19">
        <v>0</v>
      </c>
      <c r="X36" s="19"/>
      <c r="Y36" s="19"/>
      <c r="Z36" s="19">
        <v>0</v>
      </c>
      <c r="AA36" s="19"/>
      <c r="AB36" s="20"/>
      <c r="AC36" s="21">
        <f t="shared" si="4"/>
        <v>0</v>
      </c>
      <c r="AD36" s="22">
        <f t="shared" si="5"/>
        <v>0</v>
      </c>
      <c r="AE36" s="19">
        <v>0</v>
      </c>
      <c r="AF36" s="19"/>
      <c r="AG36" s="19"/>
      <c r="AH36" s="19">
        <v>0</v>
      </c>
      <c r="AI36" s="19"/>
      <c r="AJ36" s="20"/>
      <c r="AK36" s="21">
        <f t="shared" si="6"/>
        <v>0</v>
      </c>
      <c r="AL36" s="22">
        <f t="shared" si="7"/>
        <v>0</v>
      </c>
      <c r="AM36" s="19">
        <v>0</v>
      </c>
      <c r="AN36" s="19"/>
      <c r="AO36" s="19"/>
      <c r="AP36" s="19">
        <v>0</v>
      </c>
      <c r="AQ36" s="19"/>
      <c r="AR36" s="20"/>
    </row>
    <row r="37" spans="1:44" ht="12.75">
      <c r="A37" s="25" t="s">
        <v>44</v>
      </c>
      <c r="B37" s="26"/>
      <c r="C37" s="26"/>
      <c r="D37" s="26"/>
      <c r="E37" s="15"/>
      <c r="F37" s="15"/>
      <c r="G37" s="15"/>
      <c r="H37" s="15"/>
      <c r="I37" s="15"/>
      <c r="J37" s="15"/>
      <c r="K37" s="15"/>
      <c r="L37" s="16"/>
      <c r="M37" s="21">
        <f t="shared" si="0"/>
        <v>0</v>
      </c>
      <c r="N37" s="22">
        <f t="shared" si="1"/>
        <v>0</v>
      </c>
      <c r="O37" s="19">
        <v>0</v>
      </c>
      <c r="P37" s="19"/>
      <c r="Q37" s="19"/>
      <c r="R37" s="19">
        <v>0</v>
      </c>
      <c r="S37" s="19"/>
      <c r="T37" s="20"/>
      <c r="U37" s="21">
        <f t="shared" si="2"/>
        <v>0</v>
      </c>
      <c r="V37" s="22">
        <f t="shared" si="3"/>
        <v>0</v>
      </c>
      <c r="W37" s="19">
        <v>0</v>
      </c>
      <c r="X37" s="19"/>
      <c r="Y37" s="19"/>
      <c r="Z37" s="19">
        <v>0</v>
      </c>
      <c r="AA37" s="19"/>
      <c r="AB37" s="20"/>
      <c r="AC37" s="21">
        <f t="shared" si="4"/>
        <v>0</v>
      </c>
      <c r="AD37" s="22">
        <f t="shared" si="5"/>
        <v>0</v>
      </c>
      <c r="AE37" s="19">
        <v>0</v>
      </c>
      <c r="AF37" s="19"/>
      <c r="AG37" s="19"/>
      <c r="AH37" s="19">
        <v>0</v>
      </c>
      <c r="AI37" s="19"/>
      <c r="AJ37" s="20"/>
      <c r="AK37" s="21">
        <f t="shared" si="6"/>
        <v>0</v>
      </c>
      <c r="AL37" s="22">
        <f t="shared" si="7"/>
        <v>0</v>
      </c>
      <c r="AM37" s="19">
        <v>0</v>
      </c>
      <c r="AN37" s="19"/>
      <c r="AO37" s="19"/>
      <c r="AP37" s="19">
        <v>0</v>
      </c>
      <c r="AQ37" s="19"/>
      <c r="AR37" s="20"/>
    </row>
    <row r="38" spans="1:44" ht="13.5" thickBot="1">
      <c r="A38" s="25" t="s">
        <v>45</v>
      </c>
      <c r="B38" s="26"/>
      <c r="C38" s="26"/>
      <c r="D38" s="26"/>
      <c r="E38" s="15"/>
      <c r="F38" s="15"/>
      <c r="G38" s="15"/>
      <c r="H38" s="15"/>
      <c r="I38" s="15"/>
      <c r="J38" s="15"/>
      <c r="K38" s="15"/>
      <c r="L38" s="16"/>
      <c r="M38" s="21">
        <f t="shared" si="0"/>
        <v>0</v>
      </c>
      <c r="N38" s="22">
        <f t="shared" si="1"/>
        <v>0</v>
      </c>
      <c r="O38" s="19">
        <v>0</v>
      </c>
      <c r="P38" s="19"/>
      <c r="Q38" s="19"/>
      <c r="R38" s="19">
        <v>0</v>
      </c>
      <c r="S38" s="19"/>
      <c r="T38" s="20"/>
      <c r="U38" s="21">
        <f t="shared" si="2"/>
        <v>0</v>
      </c>
      <c r="V38" s="22">
        <f t="shared" si="3"/>
        <v>0</v>
      </c>
      <c r="W38" s="19">
        <v>0</v>
      </c>
      <c r="X38" s="19"/>
      <c r="Y38" s="19"/>
      <c r="Z38" s="19">
        <v>0</v>
      </c>
      <c r="AA38" s="19"/>
      <c r="AB38" s="20"/>
      <c r="AC38" s="21">
        <f t="shared" si="4"/>
        <v>0</v>
      </c>
      <c r="AD38" s="22">
        <f t="shared" si="5"/>
        <v>0</v>
      </c>
      <c r="AE38" s="19">
        <v>0</v>
      </c>
      <c r="AF38" s="19"/>
      <c r="AG38" s="19"/>
      <c r="AH38" s="19">
        <v>0</v>
      </c>
      <c r="AI38" s="19"/>
      <c r="AJ38" s="20"/>
      <c r="AK38" s="21">
        <f t="shared" si="6"/>
        <v>0</v>
      </c>
      <c r="AL38" s="22">
        <f t="shared" si="7"/>
        <v>0</v>
      </c>
      <c r="AM38" s="19">
        <v>0</v>
      </c>
      <c r="AN38" s="19"/>
      <c r="AO38" s="19"/>
      <c r="AP38" s="19">
        <v>0</v>
      </c>
      <c r="AQ38" s="19"/>
      <c r="AR38" s="20"/>
    </row>
    <row r="39" spans="1:44" ht="12.75">
      <c r="A39" s="27" t="s">
        <v>47</v>
      </c>
      <c r="B39" s="28"/>
      <c r="C39" s="28"/>
      <c r="D39" s="28"/>
      <c r="E39" s="38"/>
      <c r="F39" s="38"/>
      <c r="G39" s="38"/>
      <c r="H39" s="38"/>
      <c r="I39" s="38"/>
      <c r="J39" s="38"/>
      <c r="K39" s="38"/>
      <c r="L39" s="39"/>
      <c r="M39" s="40"/>
      <c r="N39" s="41"/>
      <c r="O39" s="42"/>
      <c r="P39" s="42"/>
      <c r="Q39" s="42"/>
      <c r="R39" s="42"/>
      <c r="S39" s="42"/>
      <c r="T39" s="43"/>
      <c r="U39" s="40"/>
      <c r="V39" s="41"/>
      <c r="W39" s="42"/>
      <c r="X39" s="42"/>
      <c r="Y39" s="42"/>
      <c r="Z39" s="42"/>
      <c r="AA39" s="42"/>
      <c r="AB39" s="43"/>
      <c r="AC39" s="40"/>
      <c r="AD39" s="41"/>
      <c r="AE39" s="42"/>
      <c r="AF39" s="42"/>
      <c r="AG39" s="42"/>
      <c r="AH39" s="42"/>
      <c r="AI39" s="42"/>
      <c r="AJ39" s="43"/>
      <c r="AK39" s="40"/>
      <c r="AL39" s="41"/>
      <c r="AM39" s="42"/>
      <c r="AN39" s="42"/>
      <c r="AO39" s="42"/>
      <c r="AP39" s="42"/>
      <c r="AQ39" s="42"/>
      <c r="AR39" s="43"/>
    </row>
    <row r="40" spans="1:44" ht="12.75">
      <c r="A40" s="25" t="s">
        <v>48</v>
      </c>
      <c r="B40" s="26"/>
      <c r="C40" s="26"/>
      <c r="D40" s="26"/>
      <c r="E40" s="15"/>
      <c r="F40" s="15"/>
      <c r="G40" s="15"/>
      <c r="H40" s="15"/>
      <c r="I40" s="15"/>
      <c r="J40" s="15"/>
      <c r="K40" s="15"/>
      <c r="L40" s="16"/>
      <c r="M40" s="21">
        <f>ROUND(SQRT(O40*O40+R40*R40)*1000/($M$19*1.73),0)</f>
        <v>0</v>
      </c>
      <c r="N40" s="22">
        <f>ROUND(SQRT(O40*O40+P40*P40)*1000/(6.44*1.73),0)</f>
        <v>0</v>
      </c>
      <c r="O40" s="19">
        <v>0</v>
      </c>
      <c r="P40" s="19"/>
      <c r="Q40" s="19"/>
      <c r="R40" s="19">
        <v>0</v>
      </c>
      <c r="S40" s="19"/>
      <c r="T40" s="20"/>
      <c r="U40" s="21">
        <f>ROUND(SQRT(W40*W40+Z40*Z40)*1000/($U$19*1.73),0)</f>
        <v>0</v>
      </c>
      <c r="V40" s="22">
        <f>ROUND(SQRT(W40*W40+X40*X40)*1000/(6.44*1.73),0)</f>
        <v>0</v>
      </c>
      <c r="W40" s="19">
        <v>0</v>
      </c>
      <c r="X40" s="19"/>
      <c r="Y40" s="19"/>
      <c r="Z40" s="19">
        <v>0</v>
      </c>
      <c r="AA40" s="19"/>
      <c r="AB40" s="20"/>
      <c r="AC40" s="21">
        <f>ROUND(SQRT(AE40*AE40+AH40*AH40)*1000/($AC$19*1.73),0)</f>
        <v>0</v>
      </c>
      <c r="AD40" s="22">
        <f>ROUND(SQRT(AE40*AE40+AF40*AF40)*1000/(6.44*1.73),0)</f>
        <v>0</v>
      </c>
      <c r="AE40" s="19">
        <v>0</v>
      </c>
      <c r="AF40" s="19"/>
      <c r="AG40" s="19"/>
      <c r="AH40" s="19">
        <v>0</v>
      </c>
      <c r="AI40" s="19"/>
      <c r="AJ40" s="20"/>
      <c r="AK40" s="21">
        <f>ROUND(SQRT(AM40*AM40+AP40*AP40)*1000/($AK$19*1.73),0)</f>
        <v>0</v>
      </c>
      <c r="AL40" s="22">
        <f>ROUND(SQRT(AM40*AM40+AN40*AN40)*1000/(6.44*1.73),0)</f>
        <v>0</v>
      </c>
      <c r="AM40" s="19">
        <v>0</v>
      </c>
      <c r="AN40" s="19"/>
      <c r="AO40" s="19"/>
      <c r="AP40" s="19">
        <v>0</v>
      </c>
      <c r="AQ40" s="19"/>
      <c r="AR40" s="20"/>
    </row>
    <row r="41" spans="1:44" ht="12.75">
      <c r="A41" s="25" t="s">
        <v>67</v>
      </c>
      <c r="B41" s="26"/>
      <c r="C41" s="26"/>
      <c r="D41" s="26"/>
      <c r="E41" s="15"/>
      <c r="F41" s="15"/>
      <c r="G41" s="15"/>
      <c r="H41" s="15"/>
      <c r="I41" s="15"/>
      <c r="J41" s="15"/>
      <c r="K41" s="15"/>
      <c r="L41" s="16"/>
      <c r="M41" s="21">
        <f aca="true" t="shared" si="8" ref="M41:M49">ROUND(SQRT(O41*O41+R41*R41)*1000/($M$19*1.73),0)</f>
        <v>226</v>
      </c>
      <c r="N41" s="22">
        <f aca="true" t="shared" si="9" ref="N41:N49">ROUND(SQRT(O41*O41+P41*P41)*1000/(6.44*1.73),0)</f>
        <v>206</v>
      </c>
      <c r="O41" s="19">
        <v>-2.29</v>
      </c>
      <c r="P41" s="19"/>
      <c r="Q41" s="19"/>
      <c r="R41" s="19">
        <v>0.893</v>
      </c>
      <c r="S41" s="19"/>
      <c r="T41" s="20"/>
      <c r="U41" s="21">
        <f aca="true" t="shared" si="10" ref="U41:U49">ROUND(SQRT(W41*W41+Z41*Z41)*1000/($U$19*1.73),0)</f>
        <v>253</v>
      </c>
      <c r="V41" s="22">
        <f aca="true" t="shared" si="11" ref="V41:V49">ROUND(SQRT(W41*W41+X41*X41)*1000/(6.44*1.73),0)</f>
        <v>239</v>
      </c>
      <c r="W41" s="19">
        <v>-2.664</v>
      </c>
      <c r="X41" s="19"/>
      <c r="Y41" s="19"/>
      <c r="Z41" s="19">
        <v>0.706</v>
      </c>
      <c r="AA41" s="19"/>
      <c r="AB41" s="20"/>
      <c r="AC41" s="21">
        <f aca="true" t="shared" si="12" ref="AC41:AC49">ROUND(SQRT(AE41*AE41+AH41*AH41)*1000/($AC$19*1.73),0)</f>
        <v>238</v>
      </c>
      <c r="AD41" s="22">
        <f aca="true" t="shared" si="13" ref="AD41:AD49">ROUND(SQRT(AE41*AE41+AF41*AF41)*1000/(6.44*1.73),0)</f>
        <v>220</v>
      </c>
      <c r="AE41" s="19">
        <v>-2.448</v>
      </c>
      <c r="AF41" s="19"/>
      <c r="AG41" s="19"/>
      <c r="AH41" s="19">
        <v>0.821</v>
      </c>
      <c r="AI41" s="19"/>
      <c r="AJ41" s="20"/>
      <c r="AK41" s="21">
        <f aca="true" t="shared" si="14" ref="AK41:AK49">ROUND(SQRT(AM41*AM41+AP41*AP41)*1000/($AK$19*1.73),0)</f>
        <v>242</v>
      </c>
      <c r="AL41" s="22">
        <f aca="true" t="shared" si="15" ref="AL41:AL49">ROUND(SQRT(AM41*AM41+AN41*AN41)*1000/(6.44*1.73),0)</f>
        <v>222</v>
      </c>
      <c r="AM41" s="19">
        <v>-2.477</v>
      </c>
      <c r="AN41" s="19"/>
      <c r="AO41" s="19"/>
      <c r="AP41" s="19">
        <v>0.835</v>
      </c>
      <c r="AQ41" s="19"/>
      <c r="AR41" s="20"/>
    </row>
    <row r="42" spans="1:44" ht="12.75">
      <c r="A42" s="25" t="s">
        <v>49</v>
      </c>
      <c r="B42" s="26"/>
      <c r="C42" s="26"/>
      <c r="D42" s="26"/>
      <c r="E42" s="15"/>
      <c r="F42" s="15"/>
      <c r="G42" s="15"/>
      <c r="H42" s="15"/>
      <c r="I42" s="15"/>
      <c r="J42" s="15"/>
      <c r="K42" s="15"/>
      <c r="L42" s="16"/>
      <c r="M42" s="21">
        <f t="shared" si="8"/>
        <v>84</v>
      </c>
      <c r="N42" s="22">
        <f t="shared" si="9"/>
        <v>71</v>
      </c>
      <c r="O42" s="19">
        <v>-0.792</v>
      </c>
      <c r="P42" s="19"/>
      <c r="Q42" s="19"/>
      <c r="R42" s="19">
        <v>-0.461</v>
      </c>
      <c r="S42" s="19"/>
      <c r="T42" s="20"/>
      <c r="U42" s="21">
        <f t="shared" si="10"/>
        <v>85</v>
      </c>
      <c r="V42" s="22">
        <f t="shared" si="11"/>
        <v>72</v>
      </c>
      <c r="W42" s="19">
        <v>-0.797</v>
      </c>
      <c r="X42" s="19"/>
      <c r="Y42" s="19"/>
      <c r="Z42" s="19">
        <v>-0.47</v>
      </c>
      <c r="AA42" s="19"/>
      <c r="AB42" s="20"/>
      <c r="AC42" s="21">
        <f t="shared" si="12"/>
        <v>84</v>
      </c>
      <c r="AD42" s="22">
        <f t="shared" si="13"/>
        <v>71</v>
      </c>
      <c r="AE42" s="19">
        <v>-0.787</v>
      </c>
      <c r="AF42" s="19"/>
      <c r="AG42" s="19"/>
      <c r="AH42" s="19">
        <v>-0.461</v>
      </c>
      <c r="AI42" s="19"/>
      <c r="AJ42" s="20"/>
      <c r="AK42" s="21">
        <f t="shared" si="14"/>
        <v>83</v>
      </c>
      <c r="AL42" s="22">
        <f t="shared" si="15"/>
        <v>70</v>
      </c>
      <c r="AM42" s="19">
        <v>-0.782</v>
      </c>
      <c r="AN42" s="19"/>
      <c r="AO42" s="19"/>
      <c r="AP42" s="19">
        <v>-0.451</v>
      </c>
      <c r="AQ42" s="19"/>
      <c r="AR42" s="20"/>
    </row>
    <row r="43" spans="1:44" ht="12.75">
      <c r="A43" s="25" t="s">
        <v>68</v>
      </c>
      <c r="B43" s="26"/>
      <c r="C43" s="26"/>
      <c r="D43" s="26"/>
      <c r="E43" s="15"/>
      <c r="F43" s="15"/>
      <c r="G43" s="15"/>
      <c r="H43" s="15"/>
      <c r="I43" s="15"/>
      <c r="J43" s="15"/>
      <c r="K43" s="15"/>
      <c r="L43" s="16"/>
      <c r="M43" s="21">
        <f t="shared" si="8"/>
        <v>104</v>
      </c>
      <c r="N43" s="22">
        <f t="shared" si="9"/>
        <v>74</v>
      </c>
      <c r="O43" s="19">
        <v>-0.826</v>
      </c>
      <c r="P43" s="19"/>
      <c r="Q43" s="19"/>
      <c r="R43" s="19">
        <v>-0.768</v>
      </c>
      <c r="S43" s="19"/>
      <c r="T43" s="20"/>
      <c r="U43" s="21">
        <f t="shared" si="10"/>
        <v>111</v>
      </c>
      <c r="V43" s="22">
        <f t="shared" si="11"/>
        <v>80</v>
      </c>
      <c r="W43" s="19">
        <v>-0.893</v>
      </c>
      <c r="X43" s="19"/>
      <c r="Y43" s="19"/>
      <c r="Z43" s="19">
        <v>-0.816</v>
      </c>
      <c r="AA43" s="19"/>
      <c r="AB43" s="20"/>
      <c r="AC43" s="21">
        <f t="shared" si="12"/>
        <v>105</v>
      </c>
      <c r="AD43" s="22">
        <f t="shared" si="13"/>
        <v>77</v>
      </c>
      <c r="AE43" s="19">
        <v>-0.854</v>
      </c>
      <c r="AF43" s="19"/>
      <c r="AG43" s="19"/>
      <c r="AH43" s="19">
        <v>-0.758</v>
      </c>
      <c r="AI43" s="19"/>
      <c r="AJ43" s="20"/>
      <c r="AK43" s="21">
        <f t="shared" si="14"/>
        <v>122</v>
      </c>
      <c r="AL43" s="22">
        <f t="shared" si="15"/>
        <v>86</v>
      </c>
      <c r="AM43" s="19">
        <v>-0.96</v>
      </c>
      <c r="AN43" s="19"/>
      <c r="AO43" s="19"/>
      <c r="AP43" s="19">
        <v>-0.902</v>
      </c>
      <c r="AQ43" s="19"/>
      <c r="AR43" s="20"/>
    </row>
    <row r="44" spans="1:44" ht="12.75">
      <c r="A44" s="25" t="s">
        <v>50</v>
      </c>
      <c r="B44" s="26"/>
      <c r="C44" s="26"/>
      <c r="D44" s="26"/>
      <c r="E44" s="15"/>
      <c r="F44" s="15"/>
      <c r="G44" s="15"/>
      <c r="H44" s="15"/>
      <c r="I44" s="15"/>
      <c r="J44" s="15"/>
      <c r="K44" s="15"/>
      <c r="L44" s="16"/>
      <c r="M44" s="21">
        <f t="shared" si="8"/>
        <v>0</v>
      </c>
      <c r="N44" s="22">
        <f t="shared" si="9"/>
        <v>0</v>
      </c>
      <c r="O44" s="19">
        <v>0</v>
      </c>
      <c r="P44" s="19"/>
      <c r="Q44" s="19"/>
      <c r="R44" s="19">
        <v>0</v>
      </c>
      <c r="S44" s="19"/>
      <c r="T44" s="20"/>
      <c r="U44" s="21">
        <f t="shared" si="10"/>
        <v>0</v>
      </c>
      <c r="V44" s="22">
        <f t="shared" si="11"/>
        <v>0</v>
      </c>
      <c r="W44" s="19">
        <v>0</v>
      </c>
      <c r="X44" s="19"/>
      <c r="Y44" s="19"/>
      <c r="Z44" s="19">
        <v>0</v>
      </c>
      <c r="AA44" s="19"/>
      <c r="AB44" s="20"/>
      <c r="AC44" s="21">
        <f t="shared" si="12"/>
        <v>0</v>
      </c>
      <c r="AD44" s="22">
        <f t="shared" si="13"/>
        <v>0</v>
      </c>
      <c r="AE44" s="19">
        <v>0</v>
      </c>
      <c r="AF44" s="19"/>
      <c r="AG44" s="19"/>
      <c r="AH44" s="19">
        <v>0</v>
      </c>
      <c r="AI44" s="19"/>
      <c r="AJ44" s="20"/>
      <c r="AK44" s="21">
        <f t="shared" si="14"/>
        <v>0</v>
      </c>
      <c r="AL44" s="22">
        <f t="shared" si="15"/>
        <v>0</v>
      </c>
      <c r="AM44" s="19">
        <v>0</v>
      </c>
      <c r="AN44" s="19"/>
      <c r="AO44" s="19"/>
      <c r="AP44" s="19">
        <v>0</v>
      </c>
      <c r="AQ44" s="19"/>
      <c r="AR44" s="20"/>
    </row>
    <row r="45" spans="1:44" ht="12.75">
      <c r="A45" s="25" t="s">
        <v>69</v>
      </c>
      <c r="B45" s="26"/>
      <c r="C45" s="26"/>
      <c r="D45" s="26"/>
      <c r="E45" s="15"/>
      <c r="F45" s="15"/>
      <c r="G45" s="15"/>
      <c r="H45" s="15"/>
      <c r="I45" s="15"/>
      <c r="J45" s="15"/>
      <c r="K45" s="15"/>
      <c r="L45" s="16"/>
      <c r="M45" s="21">
        <f t="shared" si="8"/>
        <v>49</v>
      </c>
      <c r="N45" s="22">
        <f t="shared" si="9"/>
        <v>37</v>
      </c>
      <c r="O45" s="19">
        <v>-0.408</v>
      </c>
      <c r="P45" s="19"/>
      <c r="Q45" s="19"/>
      <c r="R45" s="19">
        <v>-0.336</v>
      </c>
      <c r="S45" s="19"/>
      <c r="T45" s="20"/>
      <c r="U45" s="21">
        <f t="shared" si="10"/>
        <v>46</v>
      </c>
      <c r="V45" s="22">
        <f t="shared" si="11"/>
        <v>33</v>
      </c>
      <c r="W45" s="19">
        <v>-0.365</v>
      </c>
      <c r="X45" s="19"/>
      <c r="Y45" s="19"/>
      <c r="Z45" s="19">
        <v>-0.336</v>
      </c>
      <c r="AA45" s="19"/>
      <c r="AB45" s="20"/>
      <c r="AC45" s="21">
        <f t="shared" si="12"/>
        <v>45</v>
      </c>
      <c r="AD45" s="22">
        <f t="shared" si="13"/>
        <v>33</v>
      </c>
      <c r="AE45" s="19">
        <v>-0.37</v>
      </c>
      <c r="AF45" s="19"/>
      <c r="AG45" s="19"/>
      <c r="AH45" s="19">
        <v>-0.326</v>
      </c>
      <c r="AI45" s="19"/>
      <c r="AJ45" s="20"/>
      <c r="AK45" s="21">
        <f t="shared" si="14"/>
        <v>44</v>
      </c>
      <c r="AL45" s="22">
        <f t="shared" si="15"/>
        <v>31</v>
      </c>
      <c r="AM45" s="19">
        <v>-0.341</v>
      </c>
      <c r="AN45" s="19"/>
      <c r="AO45" s="19"/>
      <c r="AP45" s="19">
        <v>-0.331</v>
      </c>
      <c r="AQ45" s="19"/>
      <c r="AR45" s="20"/>
    </row>
    <row r="46" spans="1:44" ht="12.75">
      <c r="A46" s="25" t="s">
        <v>66</v>
      </c>
      <c r="B46" s="26"/>
      <c r="C46" s="26"/>
      <c r="D46" s="26"/>
      <c r="E46" s="15"/>
      <c r="F46" s="15"/>
      <c r="G46" s="15"/>
      <c r="H46" s="15"/>
      <c r="I46" s="15"/>
      <c r="J46" s="15"/>
      <c r="K46" s="15"/>
      <c r="L46" s="16"/>
      <c r="M46" s="21">
        <f t="shared" si="8"/>
        <v>0</v>
      </c>
      <c r="N46" s="22">
        <f t="shared" si="9"/>
        <v>0</v>
      </c>
      <c r="O46" s="19">
        <v>0</v>
      </c>
      <c r="P46" s="19"/>
      <c r="Q46" s="19"/>
      <c r="R46" s="19">
        <v>0</v>
      </c>
      <c r="S46" s="19"/>
      <c r="T46" s="20"/>
      <c r="U46" s="21">
        <f t="shared" si="10"/>
        <v>0</v>
      </c>
      <c r="V46" s="22">
        <f t="shared" si="11"/>
        <v>0</v>
      </c>
      <c r="W46" s="19">
        <v>0</v>
      </c>
      <c r="X46" s="19"/>
      <c r="Y46" s="19"/>
      <c r="Z46" s="19">
        <v>0</v>
      </c>
      <c r="AA46" s="19"/>
      <c r="AB46" s="20"/>
      <c r="AC46" s="21">
        <f t="shared" si="12"/>
        <v>0</v>
      </c>
      <c r="AD46" s="22">
        <f t="shared" si="13"/>
        <v>0</v>
      </c>
      <c r="AE46" s="19">
        <v>0</v>
      </c>
      <c r="AF46" s="19"/>
      <c r="AG46" s="19"/>
      <c r="AH46" s="19">
        <v>0</v>
      </c>
      <c r="AI46" s="19"/>
      <c r="AJ46" s="20"/>
      <c r="AK46" s="21">
        <f t="shared" si="14"/>
        <v>0</v>
      </c>
      <c r="AL46" s="22">
        <f t="shared" si="15"/>
        <v>0</v>
      </c>
      <c r="AM46" s="19">
        <v>0</v>
      </c>
      <c r="AN46" s="19"/>
      <c r="AO46" s="19"/>
      <c r="AP46" s="19">
        <v>0</v>
      </c>
      <c r="AQ46" s="19"/>
      <c r="AR46" s="20"/>
    </row>
    <row r="47" spans="1:44" ht="12.75">
      <c r="A47" s="25" t="s">
        <v>51</v>
      </c>
      <c r="B47" s="26"/>
      <c r="C47" s="26"/>
      <c r="D47" s="26"/>
      <c r="E47" s="15"/>
      <c r="F47" s="15"/>
      <c r="G47" s="15"/>
      <c r="H47" s="15"/>
      <c r="I47" s="15"/>
      <c r="J47" s="15"/>
      <c r="K47" s="15"/>
      <c r="L47" s="16"/>
      <c r="M47" s="21">
        <f t="shared" si="8"/>
        <v>53</v>
      </c>
      <c r="N47" s="22">
        <f t="shared" si="9"/>
        <v>7</v>
      </c>
      <c r="O47" s="19">
        <f>0.019-0.096</f>
        <v>-0.077</v>
      </c>
      <c r="P47" s="19"/>
      <c r="Q47" s="19"/>
      <c r="R47" s="19">
        <v>0.576</v>
      </c>
      <c r="S47" s="19"/>
      <c r="T47" s="20"/>
      <c r="U47" s="21">
        <f t="shared" si="10"/>
        <v>128</v>
      </c>
      <c r="V47" s="22">
        <f t="shared" si="11"/>
        <v>102</v>
      </c>
      <c r="W47" s="19">
        <v>1.133</v>
      </c>
      <c r="X47" s="19"/>
      <c r="Y47" s="19"/>
      <c r="Z47" s="19">
        <v>0.806</v>
      </c>
      <c r="AA47" s="19"/>
      <c r="AB47" s="20"/>
      <c r="AC47" s="21">
        <f t="shared" si="12"/>
        <v>104</v>
      </c>
      <c r="AD47" s="22">
        <f t="shared" si="13"/>
        <v>78</v>
      </c>
      <c r="AE47" s="19">
        <v>0.864</v>
      </c>
      <c r="AF47" s="19"/>
      <c r="AG47" s="19"/>
      <c r="AH47" s="19">
        <v>0.73</v>
      </c>
      <c r="AI47" s="19"/>
      <c r="AJ47" s="20"/>
      <c r="AK47" s="21">
        <f t="shared" si="14"/>
        <v>84</v>
      </c>
      <c r="AL47" s="22">
        <f t="shared" si="15"/>
        <v>78</v>
      </c>
      <c r="AM47" s="19">
        <v>0.864</v>
      </c>
      <c r="AN47" s="19"/>
      <c r="AO47" s="19"/>
      <c r="AP47" s="19">
        <f>0.058-0.346</f>
        <v>-0.288</v>
      </c>
      <c r="AQ47" s="19"/>
      <c r="AR47" s="20"/>
    </row>
    <row r="48" spans="1:44" ht="12.75">
      <c r="A48" s="23" t="s">
        <v>57</v>
      </c>
      <c r="B48" s="24"/>
      <c r="C48" s="24"/>
      <c r="D48" s="24"/>
      <c r="E48" s="15"/>
      <c r="F48" s="15"/>
      <c r="G48" s="15"/>
      <c r="H48" s="15"/>
      <c r="I48" s="15"/>
      <c r="J48" s="15"/>
      <c r="K48" s="15"/>
      <c r="L48" s="16"/>
      <c r="M48" s="21">
        <f t="shared" si="8"/>
        <v>0</v>
      </c>
      <c r="N48" s="22">
        <f t="shared" si="9"/>
        <v>0</v>
      </c>
      <c r="O48" s="19">
        <v>0</v>
      </c>
      <c r="P48" s="19"/>
      <c r="Q48" s="19"/>
      <c r="R48" s="19">
        <v>0</v>
      </c>
      <c r="S48" s="19"/>
      <c r="T48" s="20"/>
      <c r="U48" s="21">
        <f t="shared" si="10"/>
        <v>0</v>
      </c>
      <c r="V48" s="22">
        <f t="shared" si="11"/>
        <v>0</v>
      </c>
      <c r="W48" s="19">
        <v>0</v>
      </c>
      <c r="X48" s="19"/>
      <c r="Y48" s="19"/>
      <c r="Z48" s="19">
        <v>0</v>
      </c>
      <c r="AA48" s="19"/>
      <c r="AB48" s="20"/>
      <c r="AC48" s="21">
        <f t="shared" si="12"/>
        <v>0</v>
      </c>
      <c r="AD48" s="22">
        <f t="shared" si="13"/>
        <v>0</v>
      </c>
      <c r="AE48" s="19">
        <v>0</v>
      </c>
      <c r="AF48" s="19"/>
      <c r="AG48" s="19"/>
      <c r="AH48" s="19">
        <v>0</v>
      </c>
      <c r="AI48" s="19"/>
      <c r="AJ48" s="20"/>
      <c r="AK48" s="21">
        <f t="shared" si="14"/>
        <v>0</v>
      </c>
      <c r="AL48" s="22">
        <f t="shared" si="15"/>
        <v>0</v>
      </c>
      <c r="AM48" s="19">
        <v>0</v>
      </c>
      <c r="AN48" s="19"/>
      <c r="AO48" s="19"/>
      <c r="AP48" s="19">
        <v>0</v>
      </c>
      <c r="AQ48" s="19"/>
      <c r="AR48" s="20"/>
    </row>
    <row r="49" spans="1:44" ht="13.5" thickBot="1">
      <c r="A49" s="23" t="s">
        <v>59</v>
      </c>
      <c r="B49" s="24"/>
      <c r="C49" s="24"/>
      <c r="D49" s="24"/>
      <c r="E49" s="15"/>
      <c r="F49" s="15"/>
      <c r="G49" s="15"/>
      <c r="H49" s="15"/>
      <c r="I49" s="15"/>
      <c r="J49" s="15"/>
      <c r="K49" s="15"/>
      <c r="L49" s="16"/>
      <c r="M49" s="21">
        <f t="shared" si="8"/>
        <v>0</v>
      </c>
      <c r="N49" s="22">
        <f t="shared" si="9"/>
        <v>0</v>
      </c>
      <c r="O49" s="19">
        <v>0</v>
      </c>
      <c r="P49" s="19"/>
      <c r="Q49" s="19"/>
      <c r="R49" s="19">
        <v>0</v>
      </c>
      <c r="S49" s="19"/>
      <c r="T49" s="20"/>
      <c r="U49" s="21">
        <f t="shared" si="10"/>
        <v>0</v>
      </c>
      <c r="V49" s="22">
        <f t="shared" si="11"/>
        <v>0</v>
      </c>
      <c r="W49" s="19">
        <v>0</v>
      </c>
      <c r="X49" s="19"/>
      <c r="Y49" s="19"/>
      <c r="Z49" s="19">
        <v>0</v>
      </c>
      <c r="AA49" s="19"/>
      <c r="AB49" s="20"/>
      <c r="AC49" s="21">
        <f t="shared" si="12"/>
        <v>0</v>
      </c>
      <c r="AD49" s="22">
        <f t="shared" si="13"/>
        <v>0</v>
      </c>
      <c r="AE49" s="19">
        <v>0</v>
      </c>
      <c r="AF49" s="19"/>
      <c r="AG49" s="19"/>
      <c r="AH49" s="19">
        <v>0</v>
      </c>
      <c r="AI49" s="19"/>
      <c r="AJ49" s="20"/>
      <c r="AK49" s="21">
        <f t="shared" si="14"/>
        <v>0</v>
      </c>
      <c r="AL49" s="22">
        <f t="shared" si="15"/>
        <v>0</v>
      </c>
      <c r="AM49" s="19">
        <v>0</v>
      </c>
      <c r="AN49" s="19"/>
      <c r="AO49" s="19"/>
      <c r="AP49" s="19">
        <v>0</v>
      </c>
      <c r="AQ49" s="19"/>
      <c r="AR49" s="20"/>
    </row>
    <row r="50" spans="1:44" ht="12.75">
      <c r="A50" s="27" t="s">
        <v>54</v>
      </c>
      <c r="B50" s="28"/>
      <c r="C50" s="28"/>
      <c r="D50" s="28"/>
      <c r="E50" s="38"/>
      <c r="F50" s="38"/>
      <c r="G50" s="38"/>
      <c r="H50" s="38"/>
      <c r="I50" s="38"/>
      <c r="J50" s="38"/>
      <c r="K50" s="38"/>
      <c r="L50" s="39"/>
      <c r="M50" s="40"/>
      <c r="N50" s="41"/>
      <c r="O50" s="42"/>
      <c r="P50" s="42"/>
      <c r="Q50" s="42"/>
      <c r="R50" s="42"/>
      <c r="S50" s="42"/>
      <c r="T50" s="43"/>
      <c r="U50" s="40"/>
      <c r="V50" s="41"/>
      <c r="W50" s="42"/>
      <c r="X50" s="42"/>
      <c r="Y50" s="42"/>
      <c r="Z50" s="42"/>
      <c r="AA50" s="42"/>
      <c r="AB50" s="43"/>
      <c r="AC50" s="40"/>
      <c r="AD50" s="41"/>
      <c r="AE50" s="42"/>
      <c r="AF50" s="42"/>
      <c r="AG50" s="42"/>
      <c r="AH50" s="42"/>
      <c r="AI50" s="42"/>
      <c r="AJ50" s="43"/>
      <c r="AK50" s="40"/>
      <c r="AL50" s="41"/>
      <c r="AM50" s="42"/>
      <c r="AN50" s="42"/>
      <c r="AO50" s="42"/>
      <c r="AP50" s="42"/>
      <c r="AQ50" s="42"/>
      <c r="AR50" s="43"/>
    </row>
    <row r="51" spans="1:44" ht="12.75">
      <c r="A51" s="25" t="s">
        <v>55</v>
      </c>
      <c r="B51" s="26"/>
      <c r="C51" s="26"/>
      <c r="D51" s="26"/>
      <c r="E51" s="15"/>
      <c r="F51" s="15"/>
      <c r="G51" s="15"/>
      <c r="H51" s="15"/>
      <c r="I51" s="15"/>
      <c r="J51" s="15"/>
      <c r="K51" s="15"/>
      <c r="L51" s="16"/>
      <c r="M51" s="21">
        <f>ROUND(SQRT(O51*O51+R51*R51)*1000/($M$20*1.73),0)</f>
        <v>0</v>
      </c>
      <c r="N51" s="22">
        <f>ROUND(SQRT(O51*O51+P51*P51)*1000/(6.44*1.73),0)</f>
        <v>0</v>
      </c>
      <c r="O51" s="19">
        <v>0</v>
      </c>
      <c r="P51" s="19"/>
      <c r="Q51" s="19"/>
      <c r="R51" s="19">
        <v>0</v>
      </c>
      <c r="S51" s="19"/>
      <c r="T51" s="20"/>
      <c r="U51" s="21">
        <f>ROUND(SQRT(W51*W51+Z51*Z51)*1000/($U$20*1.73),0)</f>
        <v>0</v>
      </c>
      <c r="V51" s="22">
        <f>ROUND(SQRT(W51*W51+X51*X51)*1000/(6.44*1.73),0)</f>
        <v>0</v>
      </c>
      <c r="W51" s="19">
        <v>0</v>
      </c>
      <c r="X51" s="19"/>
      <c r="Y51" s="19"/>
      <c r="Z51" s="19">
        <v>0</v>
      </c>
      <c r="AA51" s="19"/>
      <c r="AB51" s="20"/>
      <c r="AC51" s="21">
        <f>ROUND(SQRT(AE51*AE51+AH51*AH51)*1000/($AC$20*1.73),0)</f>
        <v>0</v>
      </c>
      <c r="AD51" s="22">
        <f>ROUND(SQRT(AE51*AE51+AF51*AF51)*1000/(6.44*1.73),0)</f>
        <v>0</v>
      </c>
      <c r="AE51" s="19">
        <v>0</v>
      </c>
      <c r="AF51" s="19"/>
      <c r="AG51" s="19"/>
      <c r="AH51" s="19">
        <v>0</v>
      </c>
      <c r="AI51" s="19"/>
      <c r="AJ51" s="20"/>
      <c r="AK51" s="21">
        <f>ROUND(SQRT(AM51*AM51+AP51*AP51)*1000/($AK$20*1.73),0)</f>
        <v>0</v>
      </c>
      <c r="AL51" s="22">
        <f>ROUND(SQRT(AM51*AM51+AN51*AN51)*1000/(6.44*1.73),0)</f>
        <v>0</v>
      </c>
      <c r="AM51" s="19">
        <v>0</v>
      </c>
      <c r="AN51" s="19"/>
      <c r="AO51" s="19"/>
      <c r="AP51" s="19">
        <v>0</v>
      </c>
      <c r="AQ51" s="19"/>
      <c r="AR51" s="20"/>
    </row>
    <row r="52" spans="1:44" ht="12.75">
      <c r="A52" s="23" t="s">
        <v>65</v>
      </c>
      <c r="B52" s="24"/>
      <c r="C52" s="24"/>
      <c r="D52" s="24"/>
      <c r="E52" s="15"/>
      <c r="F52" s="15"/>
      <c r="G52" s="15"/>
      <c r="H52" s="15"/>
      <c r="I52" s="15"/>
      <c r="J52" s="15"/>
      <c r="K52" s="15"/>
      <c r="L52" s="16"/>
      <c r="M52" s="21">
        <f aca="true" t="shared" si="16" ref="M52:M58">ROUND(SQRT(O52*O52+R52*R52)*1000/($M$20*1.73),0)</f>
        <v>34</v>
      </c>
      <c r="N52" s="22">
        <f aca="true" t="shared" si="17" ref="N52:N58">ROUND(SQRT(O52*O52+P52*P52)*1000/(6.44*1.73),0)</f>
        <v>25</v>
      </c>
      <c r="O52" s="19">
        <v>-0.274</v>
      </c>
      <c r="P52" s="19"/>
      <c r="Q52" s="19"/>
      <c r="R52" s="19">
        <v>-0.235</v>
      </c>
      <c r="S52" s="19"/>
      <c r="T52" s="20"/>
      <c r="U52" s="21">
        <f aca="true" t="shared" si="18" ref="U52:U58">ROUND(SQRT(W52*W52+Z52*Z52)*1000/($U$20*1.73),0)</f>
        <v>34</v>
      </c>
      <c r="V52" s="22">
        <f aca="true" t="shared" si="19" ref="V52:V58">ROUND(SQRT(W52*W52+X52*X52)*1000/(6.44*1.73),0)</f>
        <v>25</v>
      </c>
      <c r="W52" s="19">
        <v>-0.274</v>
      </c>
      <c r="X52" s="19"/>
      <c r="Y52" s="19"/>
      <c r="Z52" s="19">
        <v>-0.235</v>
      </c>
      <c r="AA52" s="19"/>
      <c r="AB52" s="20"/>
      <c r="AC52" s="21">
        <f aca="true" t="shared" si="20" ref="AC52:AC58">ROUND(SQRT(AE52*AE52+AH52*AH52)*1000/($AC$20*1.73),0)</f>
        <v>33</v>
      </c>
      <c r="AD52" s="22">
        <f aca="true" t="shared" si="21" ref="AD52:AD58">ROUND(SQRT(AE52*AE52+AF52*AF52)*1000/(6.44*1.73),0)</f>
        <v>24</v>
      </c>
      <c r="AE52" s="19">
        <v>-0.269</v>
      </c>
      <c r="AF52" s="19"/>
      <c r="AG52" s="19"/>
      <c r="AH52" s="19">
        <v>-0.23</v>
      </c>
      <c r="AI52" s="19"/>
      <c r="AJ52" s="20"/>
      <c r="AK52" s="21">
        <f aca="true" t="shared" si="22" ref="AK52:AK58">ROUND(SQRT(AM52*AM52+AP52*AP52)*1000/($AK$20*1.73),0)</f>
        <v>33</v>
      </c>
      <c r="AL52" s="22">
        <f aca="true" t="shared" si="23" ref="AL52:AL58">ROUND(SQRT(AM52*AM52+AN52*AN52)*1000/(6.44*1.73),0)</f>
        <v>24</v>
      </c>
      <c r="AM52" s="19">
        <v>-0.269</v>
      </c>
      <c r="AN52" s="19"/>
      <c r="AO52" s="19"/>
      <c r="AP52" s="19">
        <v>-0.235</v>
      </c>
      <c r="AQ52" s="19"/>
      <c r="AR52" s="20"/>
    </row>
    <row r="53" spans="1:44" ht="12.75">
      <c r="A53" s="25" t="s">
        <v>37</v>
      </c>
      <c r="B53" s="26"/>
      <c r="C53" s="26"/>
      <c r="D53" s="26"/>
      <c r="E53" s="15"/>
      <c r="F53" s="15"/>
      <c r="G53" s="15"/>
      <c r="H53" s="15"/>
      <c r="I53" s="15"/>
      <c r="J53" s="15"/>
      <c r="K53" s="15"/>
      <c r="L53" s="16"/>
      <c r="M53" s="21">
        <f t="shared" si="16"/>
        <v>212</v>
      </c>
      <c r="N53" s="22">
        <f t="shared" si="17"/>
        <v>187</v>
      </c>
      <c r="O53" s="19">
        <v>-2.088</v>
      </c>
      <c r="P53" s="19"/>
      <c r="Q53" s="19"/>
      <c r="R53" s="19">
        <v>0.85</v>
      </c>
      <c r="S53" s="19"/>
      <c r="T53" s="20"/>
      <c r="U53" s="21">
        <f t="shared" si="18"/>
        <v>211</v>
      </c>
      <c r="V53" s="22">
        <f t="shared" si="19"/>
        <v>187</v>
      </c>
      <c r="W53" s="19">
        <v>-2.088</v>
      </c>
      <c r="X53" s="19"/>
      <c r="Y53" s="19"/>
      <c r="Z53" s="19">
        <v>0.85</v>
      </c>
      <c r="AA53" s="19"/>
      <c r="AB53" s="20"/>
      <c r="AC53" s="21">
        <f t="shared" si="20"/>
        <v>196</v>
      </c>
      <c r="AD53" s="22">
        <f t="shared" si="21"/>
        <v>169</v>
      </c>
      <c r="AE53" s="19">
        <v>-1.886</v>
      </c>
      <c r="AF53" s="19"/>
      <c r="AG53" s="19"/>
      <c r="AH53" s="19">
        <v>0.907</v>
      </c>
      <c r="AI53" s="19"/>
      <c r="AJ53" s="20"/>
      <c r="AK53" s="21">
        <f t="shared" si="22"/>
        <v>215</v>
      </c>
      <c r="AL53" s="22">
        <f t="shared" si="23"/>
        <v>191</v>
      </c>
      <c r="AM53" s="19">
        <v>-2.131</v>
      </c>
      <c r="AN53" s="19"/>
      <c r="AO53" s="19"/>
      <c r="AP53" s="19">
        <v>0.85</v>
      </c>
      <c r="AQ53" s="19"/>
      <c r="AR53" s="20"/>
    </row>
    <row r="54" spans="1:44" ht="12.75">
      <c r="A54" s="23" t="s">
        <v>52</v>
      </c>
      <c r="B54" s="24"/>
      <c r="C54" s="24"/>
      <c r="D54" s="24"/>
      <c r="E54" s="15"/>
      <c r="F54" s="15"/>
      <c r="G54" s="15"/>
      <c r="H54" s="15"/>
      <c r="I54" s="15"/>
      <c r="J54" s="15"/>
      <c r="K54" s="15"/>
      <c r="L54" s="16"/>
      <c r="M54" s="21">
        <f t="shared" si="16"/>
        <v>41</v>
      </c>
      <c r="N54" s="22">
        <f t="shared" si="17"/>
        <v>32</v>
      </c>
      <c r="O54" s="19">
        <v>-0.36</v>
      </c>
      <c r="P54" s="19"/>
      <c r="Q54" s="19"/>
      <c r="R54" s="19">
        <v>-0.245</v>
      </c>
      <c r="S54" s="19"/>
      <c r="T54" s="20"/>
      <c r="U54" s="21">
        <f t="shared" si="18"/>
        <v>36</v>
      </c>
      <c r="V54" s="22">
        <f t="shared" si="19"/>
        <v>28</v>
      </c>
      <c r="W54" s="19">
        <v>-0.312</v>
      </c>
      <c r="X54" s="19"/>
      <c r="Y54" s="19"/>
      <c r="Z54" s="19">
        <v>-0.23</v>
      </c>
      <c r="AA54" s="19"/>
      <c r="AB54" s="20"/>
      <c r="AC54" s="21">
        <f t="shared" si="20"/>
        <v>36</v>
      </c>
      <c r="AD54" s="22">
        <f t="shared" si="21"/>
        <v>28</v>
      </c>
      <c r="AE54" s="19">
        <v>-0.307</v>
      </c>
      <c r="AF54" s="19"/>
      <c r="AG54" s="19"/>
      <c r="AH54" s="19">
        <v>-0.23</v>
      </c>
      <c r="AI54" s="19"/>
      <c r="AJ54" s="20"/>
      <c r="AK54" s="21">
        <f t="shared" si="22"/>
        <v>41</v>
      </c>
      <c r="AL54" s="22">
        <f t="shared" si="23"/>
        <v>33</v>
      </c>
      <c r="AM54" s="19">
        <v>-0.365</v>
      </c>
      <c r="AN54" s="19"/>
      <c r="AO54" s="19"/>
      <c r="AP54" s="19">
        <v>-0.24</v>
      </c>
      <c r="AQ54" s="19"/>
      <c r="AR54" s="20"/>
    </row>
    <row r="55" spans="1:44" ht="12.75">
      <c r="A55" s="23" t="s">
        <v>56</v>
      </c>
      <c r="B55" s="24"/>
      <c r="C55" s="24"/>
      <c r="D55" s="24"/>
      <c r="E55" s="15"/>
      <c r="F55" s="15"/>
      <c r="G55" s="15"/>
      <c r="H55" s="15"/>
      <c r="I55" s="15"/>
      <c r="J55" s="15"/>
      <c r="K55" s="15"/>
      <c r="L55" s="16"/>
      <c r="M55" s="21">
        <f t="shared" si="16"/>
        <v>134</v>
      </c>
      <c r="N55" s="22">
        <f t="shared" si="17"/>
        <v>90</v>
      </c>
      <c r="O55" s="19">
        <v>-1.008</v>
      </c>
      <c r="P55" s="19"/>
      <c r="Q55" s="19"/>
      <c r="R55" s="19">
        <v>-1.008</v>
      </c>
      <c r="S55" s="19"/>
      <c r="T55" s="20"/>
      <c r="U55" s="21">
        <f t="shared" si="18"/>
        <v>85</v>
      </c>
      <c r="V55" s="22">
        <f t="shared" si="19"/>
        <v>71</v>
      </c>
      <c r="W55" s="19">
        <v>-0.792</v>
      </c>
      <c r="X55" s="19"/>
      <c r="Y55" s="19"/>
      <c r="Z55" s="19">
        <v>-0.432</v>
      </c>
      <c r="AA55" s="19"/>
      <c r="AB55" s="20"/>
      <c r="AC55" s="21">
        <f t="shared" si="20"/>
        <v>110</v>
      </c>
      <c r="AD55" s="22">
        <f t="shared" si="21"/>
        <v>48</v>
      </c>
      <c r="AE55" s="19">
        <v>-0.54</v>
      </c>
      <c r="AF55" s="19"/>
      <c r="AG55" s="19"/>
      <c r="AH55" s="19">
        <v>-1.044</v>
      </c>
      <c r="AI55" s="19"/>
      <c r="AJ55" s="20"/>
      <c r="AK55" s="21">
        <f t="shared" si="22"/>
        <v>66</v>
      </c>
      <c r="AL55" s="22">
        <f t="shared" si="23"/>
        <v>26</v>
      </c>
      <c r="AM55" s="19">
        <f>0.036-0.324</f>
        <v>-0.28800000000000003</v>
      </c>
      <c r="AN55" s="19"/>
      <c r="AO55" s="19"/>
      <c r="AP55" s="19">
        <v>-0.648</v>
      </c>
      <c r="AQ55" s="19"/>
      <c r="AR55" s="20"/>
    </row>
    <row r="56" spans="1:44" ht="12.75">
      <c r="A56" s="23" t="s">
        <v>53</v>
      </c>
      <c r="B56" s="24"/>
      <c r="C56" s="24"/>
      <c r="D56" s="24"/>
      <c r="E56" s="15"/>
      <c r="F56" s="15"/>
      <c r="G56" s="15"/>
      <c r="H56" s="15"/>
      <c r="I56" s="15"/>
      <c r="J56" s="15"/>
      <c r="K56" s="15"/>
      <c r="L56" s="16"/>
      <c r="M56" s="21">
        <f t="shared" si="16"/>
        <v>23</v>
      </c>
      <c r="N56" s="22">
        <f t="shared" si="17"/>
        <v>19</v>
      </c>
      <c r="O56" s="19">
        <v>-0.216</v>
      </c>
      <c r="P56" s="19"/>
      <c r="Q56" s="19"/>
      <c r="R56" s="19">
        <v>-0.12</v>
      </c>
      <c r="S56" s="19"/>
      <c r="T56" s="20"/>
      <c r="U56" s="21">
        <f t="shared" si="18"/>
        <v>24</v>
      </c>
      <c r="V56" s="22">
        <f t="shared" si="19"/>
        <v>20</v>
      </c>
      <c r="W56" s="19">
        <v>-0.221</v>
      </c>
      <c r="X56" s="19"/>
      <c r="Y56" s="19"/>
      <c r="Z56" s="19">
        <v>-0.125</v>
      </c>
      <c r="AA56" s="19"/>
      <c r="AB56" s="20"/>
      <c r="AC56" s="21">
        <f t="shared" si="20"/>
        <v>23</v>
      </c>
      <c r="AD56" s="22">
        <f t="shared" si="21"/>
        <v>19</v>
      </c>
      <c r="AE56" s="19">
        <v>-0.216</v>
      </c>
      <c r="AF56" s="19"/>
      <c r="AG56" s="19"/>
      <c r="AH56" s="19">
        <v>-0.12</v>
      </c>
      <c r="AI56" s="19"/>
      <c r="AJ56" s="20"/>
      <c r="AK56" s="21">
        <f t="shared" si="22"/>
        <v>23</v>
      </c>
      <c r="AL56" s="22">
        <f t="shared" si="23"/>
        <v>19</v>
      </c>
      <c r="AM56" s="19">
        <v>-0.216</v>
      </c>
      <c r="AN56" s="19"/>
      <c r="AO56" s="19"/>
      <c r="AP56" s="19">
        <v>-0.12</v>
      </c>
      <c r="AQ56" s="19"/>
      <c r="AR56" s="2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29</v>
      </c>
      <c r="N57" s="22">
        <f t="shared" si="17"/>
        <v>22</v>
      </c>
      <c r="O57" s="29">
        <v>-0.243</v>
      </c>
      <c r="P57" s="29"/>
      <c r="Q57" s="29"/>
      <c r="R57" s="29">
        <v>-0.196</v>
      </c>
      <c r="S57" s="29"/>
      <c r="T57" s="30"/>
      <c r="U57" s="21">
        <f t="shared" si="18"/>
        <v>30</v>
      </c>
      <c r="V57" s="22">
        <f t="shared" si="19"/>
        <v>22</v>
      </c>
      <c r="W57" s="29">
        <v>-0.245</v>
      </c>
      <c r="X57" s="29"/>
      <c r="Y57" s="29"/>
      <c r="Z57" s="29">
        <v>-0.198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-0.243</v>
      </c>
      <c r="AF57" s="29"/>
      <c r="AG57" s="29"/>
      <c r="AH57" s="29">
        <v>-0.196</v>
      </c>
      <c r="AI57" s="29"/>
      <c r="AJ57" s="30"/>
      <c r="AK57" s="21">
        <f t="shared" si="22"/>
        <v>29</v>
      </c>
      <c r="AL57" s="22">
        <f t="shared" si="23"/>
        <v>22</v>
      </c>
      <c r="AM57" s="29">
        <v>-0.243</v>
      </c>
      <c r="AN57" s="29"/>
      <c r="AO57" s="29"/>
      <c r="AP57" s="29">
        <v>-0.196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4" spans="15:41" ht="15" customHeight="1">
      <c r="O64" s="18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7"/>
      <c r="AD64" s="17"/>
      <c r="AE64" s="18"/>
      <c r="AF64" s="18"/>
      <c r="AG64" s="18"/>
      <c r="AH64" s="17"/>
      <c r="AI64" s="17"/>
      <c r="AJ64" s="17"/>
      <c r="AK64" s="17"/>
      <c r="AL64" s="17"/>
      <c r="AM64" s="18"/>
      <c r="AN64" s="18"/>
      <c r="AO64" s="18"/>
    </row>
    <row r="65" spans="15:41" ht="15" customHeight="1">
      <c r="O65" s="18"/>
      <c r="P65" s="18"/>
      <c r="Q65" s="18"/>
      <c r="R65" s="17"/>
      <c r="S65" s="17"/>
      <c r="T65" s="17"/>
      <c r="U65" s="17"/>
      <c r="V65" s="17"/>
      <c r="W65" s="18"/>
      <c r="X65" s="18"/>
      <c r="Y65" s="18"/>
      <c r="Z65" s="17"/>
      <c r="AA65" s="17"/>
      <c r="AB65" s="17"/>
      <c r="AC65" s="17"/>
      <c r="AD65" s="17"/>
      <c r="AE65" s="18"/>
      <c r="AF65" s="18"/>
      <c r="AG65" s="18"/>
      <c r="AH65" s="17"/>
      <c r="AI65" s="17"/>
      <c r="AJ65" s="17"/>
      <c r="AK65" s="17"/>
      <c r="AL65" s="17"/>
      <c r="AM65" s="18"/>
      <c r="AN65" s="18"/>
      <c r="AO65" s="18"/>
    </row>
  </sheetData>
  <sheetProtection/>
  <mergeCells count="645">
    <mergeCell ref="A1:AR1"/>
    <mergeCell ref="A2:AR2"/>
    <mergeCell ref="A3:L3"/>
    <mergeCell ref="M3:T3"/>
    <mergeCell ref="U3:AB3"/>
    <mergeCell ref="AC3:AJ3"/>
    <mergeCell ref="AC5:AD5"/>
    <mergeCell ref="AE5:AF5"/>
    <mergeCell ref="W5:X5"/>
    <mergeCell ref="AA5:AB5"/>
    <mergeCell ref="AI5:AJ5"/>
    <mergeCell ref="AC6:AD6"/>
    <mergeCell ref="AG5:AH5"/>
    <mergeCell ref="E6:F6"/>
    <mergeCell ref="AK3:AR3"/>
    <mergeCell ref="M5:N5"/>
    <mergeCell ref="O5:P5"/>
    <mergeCell ref="AQ5:AR5"/>
    <mergeCell ref="AM5:AN5"/>
    <mergeCell ref="AO5:AP5"/>
    <mergeCell ref="AK5:AL5"/>
    <mergeCell ref="A4:AR4"/>
    <mergeCell ref="E5:F5"/>
    <mergeCell ref="Q5:R5"/>
    <mergeCell ref="S5:T5"/>
    <mergeCell ref="Y5:Z5"/>
    <mergeCell ref="U5:V5"/>
    <mergeCell ref="S6:T6"/>
    <mergeCell ref="G5:H5"/>
    <mergeCell ref="I5:J5"/>
    <mergeCell ref="K5:L5"/>
    <mergeCell ref="A7:D8"/>
    <mergeCell ref="E7:F7"/>
    <mergeCell ref="G7:H7"/>
    <mergeCell ref="I7:J7"/>
    <mergeCell ref="G6:H6"/>
    <mergeCell ref="I6:J6"/>
    <mergeCell ref="K6:L6"/>
    <mergeCell ref="U7:V7"/>
    <mergeCell ref="AQ6:AR6"/>
    <mergeCell ref="AO6:AP6"/>
    <mergeCell ref="AE6:AF6"/>
    <mergeCell ref="AG6:AH6"/>
    <mergeCell ref="AI6:AJ6"/>
    <mergeCell ref="AM6:AN6"/>
    <mergeCell ref="M6:N6"/>
    <mergeCell ref="AA6:AB6"/>
    <mergeCell ref="Q6:R6"/>
    <mergeCell ref="U6:V6"/>
    <mergeCell ref="AK6:AL6"/>
    <mergeCell ref="O6:P6"/>
    <mergeCell ref="W6:X6"/>
    <mergeCell ref="Y6:Z6"/>
    <mergeCell ref="AK8:AR8"/>
    <mergeCell ref="U8:AB8"/>
    <mergeCell ref="AC8:AJ8"/>
    <mergeCell ref="K7:L7"/>
    <mergeCell ref="M7:N7"/>
    <mergeCell ref="AO7:AP7"/>
    <mergeCell ref="AQ7:AR7"/>
    <mergeCell ref="W7:X7"/>
    <mergeCell ref="AE7:AF7"/>
    <mergeCell ref="Y7:Z7"/>
    <mergeCell ref="O7:P7"/>
    <mergeCell ref="E8:L8"/>
    <mergeCell ref="M8:T8"/>
    <mergeCell ref="S7:T7"/>
    <mergeCell ref="AK7:AL7"/>
    <mergeCell ref="AG7:AH7"/>
    <mergeCell ref="AA7:AB7"/>
    <mergeCell ref="AC7:AD7"/>
    <mergeCell ref="Q7:R7"/>
    <mergeCell ref="AM7:AN7"/>
    <mergeCell ref="AI7:AJ7"/>
    <mergeCell ref="AQ9:AR9"/>
    <mergeCell ref="AQ10:AR10"/>
    <mergeCell ref="AO9:AP9"/>
    <mergeCell ref="AI9:AJ9"/>
    <mergeCell ref="AK9:AL9"/>
    <mergeCell ref="AO10:AP10"/>
    <mergeCell ref="AI10:AJ10"/>
    <mergeCell ref="AM9:AN9"/>
    <mergeCell ref="AK10:AL10"/>
    <mergeCell ref="AM10:AN10"/>
    <mergeCell ref="A10:D11"/>
    <mergeCell ref="E10:F10"/>
    <mergeCell ref="G10:H10"/>
    <mergeCell ref="AC10:AD10"/>
    <mergeCell ref="AC11:AJ11"/>
    <mergeCell ref="O10:P10"/>
    <mergeCell ref="Q10:R10"/>
    <mergeCell ref="Q9:R9"/>
    <mergeCell ref="O9:P9"/>
    <mergeCell ref="M10:N10"/>
    <mergeCell ref="I10:J10"/>
    <mergeCell ref="I9:J9"/>
    <mergeCell ref="K9:L9"/>
    <mergeCell ref="M9:N9"/>
    <mergeCell ref="E9:F9"/>
    <mergeCell ref="G9:H9"/>
    <mergeCell ref="S9:T9"/>
    <mergeCell ref="U9:V9"/>
    <mergeCell ref="W9:X9"/>
    <mergeCell ref="S10:T10"/>
    <mergeCell ref="AG9:AH9"/>
    <mergeCell ref="AC9:AD9"/>
    <mergeCell ref="Y9:Z9"/>
    <mergeCell ref="AE9:AF9"/>
    <mergeCell ref="AA9:AB9"/>
    <mergeCell ref="AE10:AF10"/>
    <mergeCell ref="S12:T12"/>
    <mergeCell ref="AG12:AH12"/>
    <mergeCell ref="AI12:AJ12"/>
    <mergeCell ref="U10:V10"/>
    <mergeCell ref="W10:X10"/>
    <mergeCell ref="Y10:Z10"/>
    <mergeCell ref="U11:AB11"/>
    <mergeCell ref="AA10:AB10"/>
    <mergeCell ref="I12:J12"/>
    <mergeCell ref="K12:L12"/>
    <mergeCell ref="M12:N12"/>
    <mergeCell ref="O12:P12"/>
    <mergeCell ref="U12:V12"/>
    <mergeCell ref="W12:X12"/>
    <mergeCell ref="AG10:AH10"/>
    <mergeCell ref="E11:L11"/>
    <mergeCell ref="K10:L10"/>
    <mergeCell ref="E12:F12"/>
    <mergeCell ref="G12:H12"/>
    <mergeCell ref="M11:T11"/>
    <mergeCell ref="AC12:AD12"/>
    <mergeCell ref="Y12:Z12"/>
    <mergeCell ref="AA12:AB12"/>
    <mergeCell ref="AI13:AJ13"/>
    <mergeCell ref="AK11:AR11"/>
    <mergeCell ref="O13:P13"/>
    <mergeCell ref="AQ12:AR12"/>
    <mergeCell ref="AG13:AH13"/>
    <mergeCell ref="Q13:R13"/>
    <mergeCell ref="AK13:AL13"/>
    <mergeCell ref="AQ13:AR13"/>
    <mergeCell ref="AC13:AD13"/>
    <mergeCell ref="U13:V13"/>
    <mergeCell ref="W13:X13"/>
    <mergeCell ref="S13:T13"/>
    <mergeCell ref="AO12:AP12"/>
    <mergeCell ref="AE12:AF12"/>
    <mergeCell ref="AM13:AN13"/>
    <mergeCell ref="M13:N13"/>
    <mergeCell ref="AO13:AP13"/>
    <mergeCell ref="AM12:AN12"/>
    <mergeCell ref="AK12:AL12"/>
    <mergeCell ref="Q12:R12"/>
    <mergeCell ref="AE13:AF13"/>
    <mergeCell ref="Y13:Z13"/>
    <mergeCell ref="AA13:AB13"/>
    <mergeCell ref="M14:O14"/>
    <mergeCell ref="AC14:AE14"/>
    <mergeCell ref="R14:T14"/>
    <mergeCell ref="U14:W14"/>
    <mergeCell ref="AF14:AG14"/>
    <mergeCell ref="AC16:AJ16"/>
    <mergeCell ref="A15:AR15"/>
    <mergeCell ref="AH14:AJ14"/>
    <mergeCell ref="AK14:AM14"/>
    <mergeCell ref="AK16:AR16"/>
    <mergeCell ref="E14:L14"/>
    <mergeCell ref="P14:Q14"/>
    <mergeCell ref="X14:Y14"/>
    <mergeCell ref="Z14:AB14"/>
    <mergeCell ref="A13:D14"/>
    <mergeCell ref="E13:F13"/>
    <mergeCell ref="G13:H13"/>
    <mergeCell ref="I13:J13"/>
    <mergeCell ref="K13:L13"/>
    <mergeCell ref="AN14:AO14"/>
    <mergeCell ref="AP14:AR14"/>
    <mergeCell ref="U18:AB18"/>
    <mergeCell ref="AK17:AR17"/>
    <mergeCell ref="A17:B17"/>
    <mergeCell ref="AK19:AR19"/>
    <mergeCell ref="AC17:AJ17"/>
    <mergeCell ref="C17:D17"/>
    <mergeCell ref="E17:L17"/>
    <mergeCell ref="M17:T17"/>
    <mergeCell ref="AK18:AR18"/>
    <mergeCell ref="E18:L18"/>
    <mergeCell ref="M18:T18"/>
    <mergeCell ref="E16:L16"/>
    <mergeCell ref="M16:T16"/>
    <mergeCell ref="U16:AB16"/>
    <mergeCell ref="U17:AB17"/>
    <mergeCell ref="A16:B16"/>
    <mergeCell ref="C16:D16"/>
    <mergeCell ref="U22:V23"/>
    <mergeCell ref="A18:B18"/>
    <mergeCell ref="A19:B19"/>
    <mergeCell ref="C19:D19"/>
    <mergeCell ref="E19:L19"/>
    <mergeCell ref="M19:T19"/>
    <mergeCell ref="G22:H22"/>
    <mergeCell ref="I22:J22"/>
    <mergeCell ref="AP22:AR23"/>
    <mergeCell ref="E20:L20"/>
    <mergeCell ref="M20:T20"/>
    <mergeCell ref="C18:D18"/>
    <mergeCell ref="AC18:AJ18"/>
    <mergeCell ref="AM22:AO23"/>
    <mergeCell ref="R22:T23"/>
    <mergeCell ref="A22:D23"/>
    <mergeCell ref="AK20:AR20"/>
    <mergeCell ref="U20:AB20"/>
    <mergeCell ref="U19:AB19"/>
    <mergeCell ref="AC19:AJ19"/>
    <mergeCell ref="AE27:AG27"/>
    <mergeCell ref="AE25:AG25"/>
    <mergeCell ref="W26:Y26"/>
    <mergeCell ref="AM26:AO26"/>
    <mergeCell ref="W25:Y25"/>
    <mergeCell ref="Z25:AB25"/>
    <mergeCell ref="A21:AR21"/>
    <mergeCell ref="K22:L22"/>
    <mergeCell ref="M22:N23"/>
    <mergeCell ref="A20:B20"/>
    <mergeCell ref="C20:D20"/>
    <mergeCell ref="O22:Q23"/>
    <mergeCell ref="E22:F22"/>
    <mergeCell ref="AK22:AL23"/>
    <mergeCell ref="AC20:AJ20"/>
    <mergeCell ref="AH22:AJ23"/>
    <mergeCell ref="W22:Y23"/>
    <mergeCell ref="AC22:AD23"/>
    <mergeCell ref="AE22:AG23"/>
    <mergeCell ref="Z22:AB23"/>
    <mergeCell ref="A25:D25"/>
    <mergeCell ref="M25:N25"/>
    <mergeCell ref="O25:Q25"/>
    <mergeCell ref="R25:T25"/>
    <mergeCell ref="AC27:AD27"/>
    <mergeCell ref="U27:V27"/>
    <mergeCell ref="AH25:AJ25"/>
    <mergeCell ref="W27:Y27"/>
    <mergeCell ref="A24:D24"/>
    <mergeCell ref="E24:AR24"/>
    <mergeCell ref="A27:D27"/>
    <mergeCell ref="M27:N27"/>
    <mergeCell ref="O27:Q27"/>
    <mergeCell ref="A26:D26"/>
    <mergeCell ref="M26:N26"/>
    <mergeCell ref="O26:Q26"/>
    <mergeCell ref="U25:V25"/>
    <mergeCell ref="U26:V26"/>
    <mergeCell ref="AP27:AR27"/>
    <mergeCell ref="AM27:AO27"/>
    <mergeCell ref="AH27:AJ27"/>
    <mergeCell ref="AK27:AL27"/>
    <mergeCell ref="AM25:AO25"/>
    <mergeCell ref="Z27:AB27"/>
    <mergeCell ref="AE26:AG26"/>
    <mergeCell ref="AC33:AD33"/>
    <mergeCell ref="AK25:AL25"/>
    <mergeCell ref="AP26:AR26"/>
    <mergeCell ref="AH26:AJ26"/>
    <mergeCell ref="AK26:AL26"/>
    <mergeCell ref="AP25:AR25"/>
    <mergeCell ref="AC25:AD25"/>
    <mergeCell ref="AC29:AD29"/>
    <mergeCell ref="AK28:AL28"/>
    <mergeCell ref="AM28:AO28"/>
    <mergeCell ref="AE29:AG29"/>
    <mergeCell ref="AP33:AR33"/>
    <mergeCell ref="R26:T26"/>
    <mergeCell ref="O35:Q35"/>
    <mergeCell ref="R35:T35"/>
    <mergeCell ref="AC26:AD26"/>
    <mergeCell ref="AC32:AD32"/>
    <mergeCell ref="Z32:AB32"/>
    <mergeCell ref="R29:T29"/>
    <mergeCell ref="R27:T27"/>
    <mergeCell ref="W29:Y29"/>
    <mergeCell ref="R33:T33"/>
    <mergeCell ref="Z29:AB29"/>
    <mergeCell ref="Z35:AB35"/>
    <mergeCell ref="Z34:AB34"/>
    <mergeCell ref="O28:Q28"/>
    <mergeCell ref="O29:Q29"/>
    <mergeCell ref="Z28:AB28"/>
    <mergeCell ref="Z31:AB31"/>
    <mergeCell ref="W33:Y33"/>
    <mergeCell ref="O33:Q33"/>
    <mergeCell ref="R28:T28"/>
    <mergeCell ref="Z26:AB26"/>
    <mergeCell ref="M32:N32"/>
    <mergeCell ref="AE31:AG31"/>
    <mergeCell ref="R32:T32"/>
    <mergeCell ref="AE32:AG32"/>
    <mergeCell ref="U33:V33"/>
    <mergeCell ref="Z33:AB33"/>
    <mergeCell ref="AC35:AD35"/>
    <mergeCell ref="AC34:AD34"/>
    <mergeCell ref="A30:D30"/>
    <mergeCell ref="E30:AR30"/>
    <mergeCell ref="R31:T31"/>
    <mergeCell ref="U31:V31"/>
    <mergeCell ref="AH31:AJ31"/>
    <mergeCell ref="A31:D31"/>
    <mergeCell ref="M31:N31"/>
    <mergeCell ref="W31:Y31"/>
    <mergeCell ref="AM31:AO31"/>
    <mergeCell ref="A32:D32"/>
    <mergeCell ref="O31:Q31"/>
    <mergeCell ref="W32:Y32"/>
    <mergeCell ref="AP32:AR32"/>
    <mergeCell ref="AK32:AL32"/>
    <mergeCell ref="AM32:AO32"/>
    <mergeCell ref="AK31:AL31"/>
    <mergeCell ref="AP46:AR46"/>
    <mergeCell ref="AE46:AG46"/>
    <mergeCell ref="AH46:AJ46"/>
    <mergeCell ref="AP43:AR43"/>
    <mergeCell ref="AK43:AL43"/>
    <mergeCell ref="AM43:AO43"/>
    <mergeCell ref="AE43:AG43"/>
    <mergeCell ref="AH43:AJ43"/>
    <mergeCell ref="AM46:AO46"/>
    <mergeCell ref="AK46:AL46"/>
    <mergeCell ref="AE44:AG44"/>
    <mergeCell ref="AK44:AL44"/>
    <mergeCell ref="AH45:AJ45"/>
    <mergeCell ref="AP45:AR45"/>
    <mergeCell ref="AP44:AR44"/>
    <mergeCell ref="AM44:AO44"/>
    <mergeCell ref="AH44:AJ44"/>
    <mergeCell ref="AM45:AO45"/>
    <mergeCell ref="AK45:AL45"/>
    <mergeCell ref="O41:Q41"/>
    <mergeCell ref="R42:T42"/>
    <mergeCell ref="AE45:AG45"/>
    <mergeCell ref="Z45:AB45"/>
    <mergeCell ref="U45:V45"/>
    <mergeCell ref="R45:T45"/>
    <mergeCell ref="W45:Y45"/>
    <mergeCell ref="O43:Q43"/>
    <mergeCell ref="O42:Q42"/>
    <mergeCell ref="AC44:AD44"/>
    <mergeCell ref="R44:T44"/>
    <mergeCell ref="Z41:AB41"/>
    <mergeCell ref="AC45:AD45"/>
    <mergeCell ref="W44:Y44"/>
    <mergeCell ref="Z42:AB42"/>
    <mergeCell ref="Z44:AB44"/>
    <mergeCell ref="Z43:AB43"/>
    <mergeCell ref="AC43:AD43"/>
    <mergeCell ref="AC42:AD42"/>
    <mergeCell ref="AE42:AG42"/>
    <mergeCell ref="U51:V51"/>
    <mergeCell ref="Z51:AB51"/>
    <mergeCell ref="AH37:AJ37"/>
    <mergeCell ref="AK37:AL37"/>
    <mergeCell ref="W42:Y42"/>
    <mergeCell ref="U42:V42"/>
    <mergeCell ref="W43:Y43"/>
    <mergeCell ref="U43:V43"/>
    <mergeCell ref="W40:Y40"/>
    <mergeCell ref="AH40:AJ40"/>
    <mergeCell ref="W41:Y41"/>
    <mergeCell ref="AC46:AD46"/>
    <mergeCell ref="U46:V46"/>
    <mergeCell ref="AC47:AD47"/>
    <mergeCell ref="Z40:AB40"/>
    <mergeCell ref="AC40:AD40"/>
    <mergeCell ref="Z38:AB38"/>
    <mergeCell ref="AC37:AD37"/>
    <mergeCell ref="E39:AR39"/>
    <mergeCell ref="U37:V37"/>
    <mergeCell ref="R37:T37"/>
    <mergeCell ref="W46:Y46"/>
    <mergeCell ref="Z46:AB46"/>
    <mergeCell ref="AH42:AJ42"/>
    <mergeCell ref="Z47:AB47"/>
    <mergeCell ref="AP48:AR48"/>
    <mergeCell ref="W49:Y49"/>
    <mergeCell ref="AK49:AL49"/>
    <mergeCell ref="AE48:AG48"/>
    <mergeCell ref="AP47:AR47"/>
    <mergeCell ref="AH47:AJ47"/>
    <mergeCell ref="AK47:AL47"/>
    <mergeCell ref="AE47:AG47"/>
    <mergeCell ref="AM47:AO47"/>
    <mergeCell ref="W48:Y48"/>
    <mergeCell ref="Z48:AB48"/>
    <mergeCell ref="Z49:AB49"/>
    <mergeCell ref="AC49:AD49"/>
    <mergeCell ref="AH48:AJ48"/>
    <mergeCell ref="AK48:AL48"/>
    <mergeCell ref="AP49:AR49"/>
    <mergeCell ref="AH49:AJ49"/>
    <mergeCell ref="AE49:AG49"/>
    <mergeCell ref="AM49:AO49"/>
    <mergeCell ref="AM48:AO48"/>
    <mergeCell ref="AC48:AD48"/>
    <mergeCell ref="AM58:AO58"/>
    <mergeCell ref="AE58:AG58"/>
    <mergeCell ref="AE57:AG57"/>
    <mergeCell ref="AH57:AJ57"/>
    <mergeCell ref="AK57:AL57"/>
    <mergeCell ref="AE55:AG55"/>
    <mergeCell ref="AE53:AG53"/>
    <mergeCell ref="W55:Y55"/>
    <mergeCell ref="AE54:AG54"/>
    <mergeCell ref="Z53:AB53"/>
    <mergeCell ref="Z55:AB55"/>
    <mergeCell ref="AC54:AD54"/>
    <mergeCell ref="W54:Y54"/>
    <mergeCell ref="AC55:AD55"/>
    <mergeCell ref="W53:Y53"/>
    <mergeCell ref="AC53:AD53"/>
    <mergeCell ref="Z54:AB54"/>
    <mergeCell ref="AK54:AL54"/>
    <mergeCell ref="AH55:AJ55"/>
    <mergeCell ref="AK55:AL55"/>
    <mergeCell ref="AM55:AO55"/>
    <mergeCell ref="AM53:AO53"/>
    <mergeCell ref="AM54:AO54"/>
    <mergeCell ref="AH53:AJ53"/>
    <mergeCell ref="A60:L60"/>
    <mergeCell ref="M60:T60"/>
    <mergeCell ref="A57:D57"/>
    <mergeCell ref="A58:D58"/>
    <mergeCell ref="A59:AR59"/>
    <mergeCell ref="AP58:AR58"/>
    <mergeCell ref="U60:AB60"/>
    <mergeCell ref="AC60:AJ60"/>
    <mergeCell ref="AK60:AR60"/>
    <mergeCell ref="M57:N57"/>
    <mergeCell ref="AC57:AD57"/>
    <mergeCell ref="M58:N58"/>
    <mergeCell ref="O58:Q58"/>
    <mergeCell ref="R58:T58"/>
    <mergeCell ref="U58:V58"/>
    <mergeCell ref="W58:Y58"/>
    <mergeCell ref="Z58:AB58"/>
    <mergeCell ref="U57:V57"/>
    <mergeCell ref="AM57:AO57"/>
    <mergeCell ref="AH58:AJ58"/>
    <mergeCell ref="AK58:AL58"/>
    <mergeCell ref="Z57:AB57"/>
    <mergeCell ref="W57:Y57"/>
    <mergeCell ref="AC58:AD58"/>
    <mergeCell ref="AP56:AR56"/>
    <mergeCell ref="AH56:AJ56"/>
    <mergeCell ref="AP57:AR57"/>
    <mergeCell ref="AM56:AO56"/>
    <mergeCell ref="AK56:AL56"/>
    <mergeCell ref="O32:Q32"/>
    <mergeCell ref="O38:Q38"/>
    <mergeCell ref="R38:T38"/>
    <mergeCell ref="R34:T34"/>
    <mergeCell ref="O47:Q47"/>
    <mergeCell ref="W56:Y56"/>
    <mergeCell ref="U56:V56"/>
    <mergeCell ref="Z56:AB56"/>
    <mergeCell ref="AC56:AD56"/>
    <mergeCell ref="AE56:AG56"/>
    <mergeCell ref="U55:V55"/>
    <mergeCell ref="Z52:AB52"/>
    <mergeCell ref="AC52:AD52"/>
    <mergeCell ref="AE52:AG52"/>
    <mergeCell ref="U54:V54"/>
    <mergeCell ref="W52:Y52"/>
    <mergeCell ref="AH51:AJ51"/>
    <mergeCell ref="AK51:AL51"/>
    <mergeCell ref="AM51:AO51"/>
    <mergeCell ref="O57:Q57"/>
    <mergeCell ref="A56:D56"/>
    <mergeCell ref="O54:Q54"/>
    <mergeCell ref="A53:D53"/>
    <mergeCell ref="M53:N53"/>
    <mergeCell ref="R47:T47"/>
    <mergeCell ref="M42:N42"/>
    <mergeCell ref="R57:T57"/>
    <mergeCell ref="A28:D28"/>
    <mergeCell ref="M28:N28"/>
    <mergeCell ref="A29:D29"/>
    <mergeCell ref="M29:N29"/>
    <mergeCell ref="A48:D48"/>
    <mergeCell ref="O46:Q46"/>
    <mergeCell ref="A47:D47"/>
    <mergeCell ref="E50:AR50"/>
    <mergeCell ref="AC51:AD51"/>
    <mergeCell ref="AP54:AR54"/>
    <mergeCell ref="AP53:AR53"/>
    <mergeCell ref="AP51:AR51"/>
    <mergeCell ref="AE51:AG51"/>
    <mergeCell ref="AP52:AR52"/>
    <mergeCell ref="AK53:AL53"/>
    <mergeCell ref="AH52:AJ52"/>
    <mergeCell ref="Z37:AB37"/>
    <mergeCell ref="O37:Q37"/>
    <mergeCell ref="M36:N36"/>
    <mergeCell ref="O36:Q36"/>
    <mergeCell ref="O53:Q53"/>
    <mergeCell ref="R55:T55"/>
    <mergeCell ref="AP35:AR35"/>
    <mergeCell ref="A44:D44"/>
    <mergeCell ref="M44:N44"/>
    <mergeCell ref="O44:Q44"/>
    <mergeCell ref="R41:T41"/>
    <mergeCell ref="A39:D39"/>
    <mergeCell ref="A38:D38"/>
    <mergeCell ref="M38:N38"/>
    <mergeCell ref="R48:T48"/>
    <mergeCell ref="M46:N46"/>
    <mergeCell ref="A55:D55"/>
    <mergeCell ref="M55:N55"/>
    <mergeCell ref="O55:Q55"/>
    <mergeCell ref="U53:V53"/>
    <mergeCell ref="AP55:AR55"/>
    <mergeCell ref="AM52:AO52"/>
    <mergeCell ref="AK52:AL52"/>
    <mergeCell ref="AH54:AJ54"/>
    <mergeCell ref="W47:Y47"/>
    <mergeCell ref="M52:N52"/>
    <mergeCell ref="M51:N51"/>
    <mergeCell ref="U44:V44"/>
    <mergeCell ref="U47:V47"/>
    <mergeCell ref="U52:V52"/>
    <mergeCell ref="W51:Y51"/>
    <mergeCell ref="U48:V48"/>
    <mergeCell ref="A40:D40"/>
    <mergeCell ref="M41:N41"/>
    <mergeCell ref="A50:D50"/>
    <mergeCell ref="A49:D49"/>
    <mergeCell ref="A52:D52"/>
    <mergeCell ref="A51:D51"/>
    <mergeCell ref="M43:N43"/>
    <mergeCell ref="A41:D41"/>
    <mergeCell ref="A42:D42"/>
    <mergeCell ref="A46:D46"/>
    <mergeCell ref="U49:V49"/>
    <mergeCell ref="R49:T49"/>
    <mergeCell ref="R52:T52"/>
    <mergeCell ref="M48:N48"/>
    <mergeCell ref="R51:T51"/>
    <mergeCell ref="M49:N49"/>
    <mergeCell ref="M56:N56"/>
    <mergeCell ref="O56:Q56"/>
    <mergeCell ref="M45:N45"/>
    <mergeCell ref="O48:Q48"/>
    <mergeCell ref="O45:Q45"/>
    <mergeCell ref="M47:N47"/>
    <mergeCell ref="R56:T56"/>
    <mergeCell ref="A43:D43"/>
    <mergeCell ref="R43:T43"/>
    <mergeCell ref="R54:T54"/>
    <mergeCell ref="R53:T53"/>
    <mergeCell ref="A54:D54"/>
    <mergeCell ref="M54:N54"/>
    <mergeCell ref="O52:Q52"/>
    <mergeCell ref="O51:Q51"/>
    <mergeCell ref="A45:D45"/>
    <mergeCell ref="O49:Q49"/>
    <mergeCell ref="R46:T46"/>
    <mergeCell ref="M40:N40"/>
    <mergeCell ref="O40:Q40"/>
    <mergeCell ref="U35:V35"/>
    <mergeCell ref="W35:Y35"/>
    <mergeCell ref="W34:Y34"/>
    <mergeCell ref="A33:D33"/>
    <mergeCell ref="M33:N33"/>
    <mergeCell ref="O34:Q34"/>
    <mergeCell ref="M34:N34"/>
    <mergeCell ref="A34:D34"/>
    <mergeCell ref="A35:D35"/>
    <mergeCell ref="M35:N35"/>
    <mergeCell ref="M37:N37"/>
    <mergeCell ref="A36:D36"/>
    <mergeCell ref="A37:D37"/>
    <mergeCell ref="R40:T40"/>
    <mergeCell ref="R36:T36"/>
    <mergeCell ref="U36:V36"/>
    <mergeCell ref="U34:V34"/>
    <mergeCell ref="W36:Y36"/>
    <mergeCell ref="W37:Y37"/>
    <mergeCell ref="W38:Y38"/>
    <mergeCell ref="U28:V28"/>
    <mergeCell ref="U32:V32"/>
    <mergeCell ref="U41:V41"/>
    <mergeCell ref="U38:V38"/>
    <mergeCell ref="U29:V29"/>
    <mergeCell ref="U40:V40"/>
    <mergeCell ref="W28:Y28"/>
    <mergeCell ref="AP34:AR34"/>
    <mergeCell ref="AM33:AO33"/>
    <mergeCell ref="AK33:AL33"/>
    <mergeCell ref="AM36:AO36"/>
    <mergeCell ref="AK36:AL36"/>
    <mergeCell ref="AK35:AL35"/>
    <mergeCell ref="AP31:AR31"/>
    <mergeCell ref="AP29:AR29"/>
    <mergeCell ref="AM29:AO29"/>
    <mergeCell ref="AC36:AD36"/>
    <mergeCell ref="Z36:AB36"/>
    <mergeCell ref="AP36:AR36"/>
    <mergeCell ref="AC31:AD31"/>
    <mergeCell ref="AC38:AD38"/>
    <mergeCell ref="AC41:AD41"/>
    <mergeCell ref="AE28:AG28"/>
    <mergeCell ref="AE38:AG38"/>
    <mergeCell ref="AH41:AJ41"/>
    <mergeCell ref="AH36:AJ36"/>
    <mergeCell ref="AE35:AG35"/>
    <mergeCell ref="AH35:AJ35"/>
    <mergeCell ref="AE33:AG33"/>
    <mergeCell ref="AE34:AG34"/>
    <mergeCell ref="AE41:AG41"/>
    <mergeCell ref="AE37:AG37"/>
    <mergeCell ref="AC28:AD28"/>
    <mergeCell ref="AE40:AG40"/>
    <mergeCell ref="AH34:AJ34"/>
    <mergeCell ref="AE36:AG36"/>
    <mergeCell ref="AH38:AJ38"/>
    <mergeCell ref="AP40:AR40"/>
    <mergeCell ref="AP38:AR38"/>
    <mergeCell ref="AH28:AJ28"/>
    <mergeCell ref="AH29:AJ29"/>
    <mergeCell ref="AH33:AJ33"/>
    <mergeCell ref="AM35:AO35"/>
    <mergeCell ref="AH32:AJ32"/>
    <mergeCell ref="AP42:AR42"/>
    <mergeCell ref="AP41:AR41"/>
    <mergeCell ref="AP37:AR37"/>
    <mergeCell ref="AK42:AL42"/>
    <mergeCell ref="AM42:AO42"/>
    <mergeCell ref="AP28:AR28"/>
    <mergeCell ref="AM38:AO38"/>
    <mergeCell ref="AK41:AL41"/>
    <mergeCell ref="AM41:AO41"/>
    <mergeCell ref="AM37:AO37"/>
    <mergeCell ref="AK38:AL38"/>
    <mergeCell ref="AK40:AL40"/>
    <mergeCell ref="AM40:AO40"/>
    <mergeCell ref="AK34:AL34"/>
    <mergeCell ref="AK29:AL29"/>
    <mergeCell ref="AM34:AO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pane ySplit="3" topLeftCell="A4" activePane="bottomLeft" state="frozen"/>
      <selection pane="topLeft" activeCell="A17" sqref="A17:AR17"/>
      <selection pane="bottomLeft" activeCell="M60" sqref="M60:T60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0.20833333333333334</v>
      </c>
      <c r="N3" s="125"/>
      <c r="O3" s="125"/>
      <c r="P3" s="125"/>
      <c r="Q3" s="125"/>
      <c r="R3" s="125"/>
      <c r="S3" s="125"/>
      <c r="T3" s="125"/>
      <c r="U3" s="125">
        <v>0.25</v>
      </c>
      <c r="V3" s="125"/>
      <c r="W3" s="125"/>
      <c r="X3" s="125"/>
      <c r="Y3" s="125"/>
      <c r="Z3" s="125"/>
      <c r="AA3" s="125"/>
      <c r="AB3" s="125"/>
      <c r="AC3" s="125">
        <v>0.2916666666666667</v>
      </c>
      <c r="AD3" s="125"/>
      <c r="AE3" s="125"/>
      <c r="AF3" s="125"/>
      <c r="AG3" s="125"/>
      <c r="AH3" s="125"/>
      <c r="AI3" s="125"/>
      <c r="AJ3" s="125"/>
      <c r="AK3" s="125">
        <v>0.3333333333333333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343</v>
      </c>
      <c r="N6" s="108">
        <f>ROUND(SQRT(O6*O6+P6*P6)*1000/(6.44*1.73),0)</f>
        <v>324</v>
      </c>
      <c r="O6" s="109">
        <v>3.61</v>
      </c>
      <c r="P6" s="109"/>
      <c r="Q6" s="109">
        <v>0.653</v>
      </c>
      <c r="R6" s="109"/>
      <c r="S6" s="110">
        <f>ROUND(O6/SQRT(O6*O6+Q6*Q6),3)</f>
        <v>0.984</v>
      </c>
      <c r="T6" s="111"/>
      <c r="U6" s="107">
        <f>ROUND(SQRT(W6*W6+Y6*Y6)*1000/(U20*1.73),0)</f>
        <v>340</v>
      </c>
      <c r="V6" s="108">
        <f>ROUND(SQRT(W6*W6+X6*X6)*1000/(6.44*1.73),0)</f>
        <v>322</v>
      </c>
      <c r="W6" s="109">
        <v>3.59</v>
      </c>
      <c r="X6" s="109"/>
      <c r="Y6" s="109">
        <v>0.595</v>
      </c>
      <c r="Z6" s="109"/>
      <c r="AA6" s="110">
        <f>ROUND(W6/SQRT(W6*W6+Y6*Y6),3)</f>
        <v>0.987</v>
      </c>
      <c r="AB6" s="111"/>
      <c r="AC6" s="107">
        <f>ROUND(SQRT(AE6*AE6+AG6*AG6)*1000/(AC20*1.73),0)</f>
        <v>378</v>
      </c>
      <c r="AD6" s="108">
        <f>ROUND(SQRT(AE6*AE6+AF6*AF6)*1000/(6.44*1.73),0)</f>
        <v>362</v>
      </c>
      <c r="AE6" s="109">
        <v>4.032</v>
      </c>
      <c r="AF6" s="109"/>
      <c r="AG6" s="109">
        <v>0.346</v>
      </c>
      <c r="AH6" s="109"/>
      <c r="AI6" s="110">
        <f>ROUND(AE6/SQRT(AE6*AE6+AG6*AG6),3)</f>
        <v>0.996</v>
      </c>
      <c r="AJ6" s="111"/>
      <c r="AK6" s="107">
        <f>ROUND(SQRT(AM6*AM6+AO6*AO6)*1000/(AK20*1.73),0)</f>
        <v>406</v>
      </c>
      <c r="AL6" s="108">
        <f>ROUND(SQRT(AM6*AM6+AN6*AN6)*1000/(6.44*1.73),0)</f>
        <v>384</v>
      </c>
      <c r="AM6" s="109">
        <v>4.282</v>
      </c>
      <c r="AN6" s="109"/>
      <c r="AO6" s="109">
        <v>0.538</v>
      </c>
      <c r="AP6" s="109"/>
      <c r="AQ6" s="110">
        <f>ROUND(AM6/SQRT(AM6*AM6+AO6*AO6),3)</f>
        <v>0.992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99" t="s">
        <v>15</v>
      </c>
      <c r="F8" s="98"/>
      <c r="G8" s="98"/>
      <c r="H8" s="98"/>
      <c r="I8" s="98"/>
      <c r="J8" s="98"/>
      <c r="K8" s="98"/>
      <c r="L8" s="100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358</v>
      </c>
      <c r="N9" s="108">
        <f>ROUND(SQRT(O9*O9+P9*P9)*1000/(6.44*1.73),0)</f>
        <v>326</v>
      </c>
      <c r="O9" s="109">
        <v>3.629</v>
      </c>
      <c r="P9" s="109"/>
      <c r="Q9" s="109">
        <v>1.478</v>
      </c>
      <c r="R9" s="109"/>
      <c r="S9" s="110">
        <f>ROUND(O9/SQRT(O9*O9+Q9*Q9),3)</f>
        <v>0.926</v>
      </c>
      <c r="T9" s="111"/>
      <c r="U9" s="107">
        <f>ROUND(SQRT(W9*W9+Y9*Y9)*1000/(U19*1.73),0)</f>
        <v>380</v>
      </c>
      <c r="V9" s="108">
        <f>ROUND(SQRT(W9*W9+X9*X9)*1000/(6.44*1.73),0)</f>
        <v>321</v>
      </c>
      <c r="W9" s="109">
        <v>3.571</v>
      </c>
      <c r="X9" s="109"/>
      <c r="Y9" s="109">
        <v>2.17</v>
      </c>
      <c r="Z9" s="109"/>
      <c r="AA9" s="110">
        <f>ROUND(W9/SQRT(W9*W9+Y9*Y9),3)</f>
        <v>0.855</v>
      </c>
      <c r="AB9" s="111"/>
      <c r="AC9" s="107">
        <f>ROUND(SQRT(AE9*AE9+AG9*AG9)*1000/(AC19*1.73),0)</f>
        <v>345</v>
      </c>
      <c r="AD9" s="108">
        <f>ROUND(SQRT(AE9*AE9+AF9*AF9)*1000/(6.44*1.73),0)</f>
        <v>338</v>
      </c>
      <c r="AE9" s="109">
        <v>3.763</v>
      </c>
      <c r="AF9" s="109"/>
      <c r="AG9" s="137">
        <v>0</v>
      </c>
      <c r="AH9" s="137"/>
      <c r="AI9" s="110">
        <f>ROUND(AE9/SQRT(AE9*AE9+AG9*AG9),3)</f>
        <v>1</v>
      </c>
      <c r="AJ9" s="111"/>
      <c r="AK9" s="107">
        <f>ROUND(SQRT(AM9*AM9+AO9*AO9)*1000/(AK19*1.73),0)</f>
        <v>397</v>
      </c>
      <c r="AL9" s="108">
        <f>ROUND(SQRT(AM9*AM9+AN9*AN9)*1000/(6.44*1.73),0)</f>
        <v>386</v>
      </c>
      <c r="AM9" s="109">
        <v>4.301</v>
      </c>
      <c r="AN9" s="109"/>
      <c r="AO9" s="109">
        <v>0.346</v>
      </c>
      <c r="AP9" s="109"/>
      <c r="AQ9" s="110">
        <f>ROUND(AM9/SQRT(AM9*AM9+AO9*AO9),3)</f>
        <v>0.997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339</v>
      </c>
      <c r="N12" s="108">
        <f>ROUND(SQRT(O12*O12+P12*P12)*1000/(6.44*1.73),0)</f>
        <v>318</v>
      </c>
      <c r="O12" s="109">
        <v>3.546</v>
      </c>
      <c r="P12" s="109"/>
      <c r="Q12" s="109">
        <v>1.098</v>
      </c>
      <c r="R12" s="109"/>
      <c r="S12" s="110">
        <f>ROUND(O12/SQRT(O12*O12+Q12*Q12),3)</f>
        <v>0.955</v>
      </c>
      <c r="T12" s="111"/>
      <c r="U12" s="107">
        <f>ROUND(SQRT(W12*W12+Y12*Y12)*1000/(U17*1.73),0)</f>
        <v>337</v>
      </c>
      <c r="V12" s="108">
        <f>ROUND(SQRT(W12*W12+X12*X12)*1000/(6.44*1.73),0)</f>
        <v>317</v>
      </c>
      <c r="W12" s="109">
        <v>3.528</v>
      </c>
      <c r="X12" s="109"/>
      <c r="Y12" s="109">
        <v>1.098</v>
      </c>
      <c r="Z12" s="109"/>
      <c r="AA12" s="110">
        <f>ROUND(W12/SQRT(W12*W12+Y12*Y12),3)</f>
        <v>0.955</v>
      </c>
      <c r="AB12" s="111"/>
      <c r="AC12" s="107">
        <f>ROUND(SQRT(AE12*AE12+AG12*AG12)*1000/(AC17*1.73),0)</f>
        <v>350</v>
      </c>
      <c r="AD12" s="108">
        <f>ROUND(SQRT(AE12*AE12+AF12*AF12)*1000/(6.44*1.73),0)</f>
        <v>339</v>
      </c>
      <c r="AE12" s="109">
        <v>3.78</v>
      </c>
      <c r="AF12" s="109"/>
      <c r="AG12" s="109">
        <v>0.756</v>
      </c>
      <c r="AH12" s="109"/>
      <c r="AI12" s="110">
        <f>ROUND(AE12/SQRT(AE12*AE12+AG12*AG12),3)</f>
        <v>0.981</v>
      </c>
      <c r="AJ12" s="111"/>
      <c r="AK12" s="107">
        <f>ROUND(SQRT(AM12*AM12+AO12*AO12)*1000/(AK17*1.73),0)</f>
        <v>399</v>
      </c>
      <c r="AL12" s="108">
        <f>ROUND(SQRT(AM12*AM12+AN12*AN12)*1000/(6.44*1.73),0)</f>
        <v>372</v>
      </c>
      <c r="AM12" s="109">
        <v>4.14</v>
      </c>
      <c r="AN12" s="109"/>
      <c r="AO12" s="109">
        <v>1.368</v>
      </c>
      <c r="AP12" s="109"/>
      <c r="AQ12" s="110">
        <f>ROUND(AM12/SQRT(AM12*AM12+AO12*AO12),3)</f>
        <v>0.95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135" t="s">
        <v>23</v>
      </c>
      <c r="F17" s="135"/>
      <c r="G17" s="135"/>
      <c r="H17" s="135"/>
      <c r="I17" s="135"/>
      <c r="J17" s="135"/>
      <c r="K17" s="135"/>
      <c r="L17" s="136"/>
      <c r="M17" s="82">
        <v>6.33</v>
      </c>
      <c r="N17" s="83"/>
      <c r="O17" s="83"/>
      <c r="P17" s="83"/>
      <c r="Q17" s="83"/>
      <c r="R17" s="83"/>
      <c r="S17" s="83"/>
      <c r="T17" s="84"/>
      <c r="U17" s="82">
        <v>6.34</v>
      </c>
      <c r="V17" s="83"/>
      <c r="W17" s="83"/>
      <c r="X17" s="83"/>
      <c r="Y17" s="83"/>
      <c r="Z17" s="83"/>
      <c r="AA17" s="83"/>
      <c r="AB17" s="84"/>
      <c r="AC17" s="82">
        <v>6.36</v>
      </c>
      <c r="AD17" s="83"/>
      <c r="AE17" s="83"/>
      <c r="AF17" s="83"/>
      <c r="AG17" s="83"/>
      <c r="AH17" s="83"/>
      <c r="AI17" s="83"/>
      <c r="AJ17" s="84"/>
      <c r="AK17" s="82">
        <v>6.31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133" t="s">
        <v>22</v>
      </c>
      <c r="F18" s="133"/>
      <c r="G18" s="133"/>
      <c r="H18" s="133"/>
      <c r="I18" s="133"/>
      <c r="J18" s="133"/>
      <c r="K18" s="133"/>
      <c r="L18" s="134"/>
      <c r="M18" s="52">
        <v>6.04</v>
      </c>
      <c r="N18" s="53"/>
      <c r="O18" s="53"/>
      <c r="P18" s="53"/>
      <c r="Q18" s="53"/>
      <c r="R18" s="53"/>
      <c r="S18" s="53"/>
      <c r="T18" s="54"/>
      <c r="U18" s="52">
        <v>6.05</v>
      </c>
      <c r="V18" s="53"/>
      <c r="W18" s="53"/>
      <c r="X18" s="53"/>
      <c r="Y18" s="53"/>
      <c r="Z18" s="53"/>
      <c r="AA18" s="53"/>
      <c r="AB18" s="54"/>
      <c r="AC18" s="52">
        <v>6.06</v>
      </c>
      <c r="AD18" s="53"/>
      <c r="AE18" s="53"/>
      <c r="AF18" s="53"/>
      <c r="AG18" s="53"/>
      <c r="AH18" s="53"/>
      <c r="AI18" s="53"/>
      <c r="AJ18" s="54"/>
      <c r="AK18" s="52">
        <v>6.01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133" t="s">
        <v>25</v>
      </c>
      <c r="F19" s="133"/>
      <c r="G19" s="133"/>
      <c r="H19" s="133"/>
      <c r="I19" s="133"/>
      <c r="J19" s="133"/>
      <c r="K19" s="133"/>
      <c r="L19" s="134"/>
      <c r="M19" s="52">
        <v>6.33</v>
      </c>
      <c r="N19" s="53"/>
      <c r="O19" s="53"/>
      <c r="P19" s="53"/>
      <c r="Q19" s="53"/>
      <c r="R19" s="53"/>
      <c r="S19" s="53"/>
      <c r="T19" s="54"/>
      <c r="U19" s="52">
        <v>6.35</v>
      </c>
      <c r="V19" s="53"/>
      <c r="W19" s="53"/>
      <c r="X19" s="53"/>
      <c r="Y19" s="53"/>
      <c r="Z19" s="53"/>
      <c r="AA19" s="53"/>
      <c r="AB19" s="54"/>
      <c r="AC19" s="52">
        <v>6.3</v>
      </c>
      <c r="AD19" s="53"/>
      <c r="AE19" s="53"/>
      <c r="AF19" s="53"/>
      <c r="AG19" s="53"/>
      <c r="AH19" s="53"/>
      <c r="AI19" s="53"/>
      <c r="AJ19" s="54"/>
      <c r="AK19" s="52">
        <v>6.28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131" t="s">
        <v>24</v>
      </c>
      <c r="F20" s="131"/>
      <c r="G20" s="131"/>
      <c r="H20" s="131"/>
      <c r="I20" s="131"/>
      <c r="J20" s="131"/>
      <c r="K20" s="131"/>
      <c r="L20" s="132"/>
      <c r="M20" s="49">
        <v>6.18</v>
      </c>
      <c r="N20" s="50"/>
      <c r="O20" s="50"/>
      <c r="P20" s="50"/>
      <c r="Q20" s="50"/>
      <c r="R20" s="50"/>
      <c r="S20" s="50"/>
      <c r="T20" s="51"/>
      <c r="U20" s="49">
        <v>6.19</v>
      </c>
      <c r="V20" s="50"/>
      <c r="W20" s="50"/>
      <c r="X20" s="50"/>
      <c r="Y20" s="50"/>
      <c r="Z20" s="50"/>
      <c r="AA20" s="50"/>
      <c r="AB20" s="51"/>
      <c r="AC20" s="49">
        <v>6.19</v>
      </c>
      <c r="AD20" s="50"/>
      <c r="AE20" s="50"/>
      <c r="AF20" s="50"/>
      <c r="AG20" s="50"/>
      <c r="AH20" s="50"/>
      <c r="AI20" s="50"/>
      <c r="AJ20" s="51"/>
      <c r="AK20" s="49">
        <v>6.14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2"/>
      <c r="M25" s="21">
        <f>ROUND(SQRT(O25*O25+R25*R25)*1000/($M$17*1.73),0)</f>
        <v>228</v>
      </c>
      <c r="N25" s="22">
        <f>ROUND(SQRT(O25*O25+P25*P25)*1000/(6.44*1.73),0)</f>
        <v>151</v>
      </c>
      <c r="O25" s="29">
        <v>-1.68</v>
      </c>
      <c r="P25" s="29"/>
      <c r="Q25" s="29"/>
      <c r="R25" s="29">
        <v>-1.848</v>
      </c>
      <c r="S25" s="29"/>
      <c r="T25" s="30"/>
      <c r="U25" s="21">
        <f>ROUND(SQRT(W25*W25+Z25*Z25)*1000/($U$17*1.73),0)</f>
        <v>226</v>
      </c>
      <c r="V25" s="22">
        <f>ROUND(SQRT(W25*W25+X25*X25)*1000/(6.44*1.73),0)</f>
        <v>149</v>
      </c>
      <c r="W25" s="29">
        <v>-1.656</v>
      </c>
      <c r="X25" s="29"/>
      <c r="Y25" s="29"/>
      <c r="Z25" s="29">
        <v>-1.848</v>
      </c>
      <c r="AA25" s="29"/>
      <c r="AB25" s="30"/>
      <c r="AC25" s="21">
        <f>ROUND(SQRT(AE25*AE25+AH25*AH25)*1000/($AC$17*1.73),0)</f>
        <v>218</v>
      </c>
      <c r="AD25" s="22">
        <f>ROUND(SQRT(AE25*AE25+AF25*AF25)*1000/(6.44*1.73),0)</f>
        <v>170</v>
      </c>
      <c r="AE25" s="29">
        <v>-1.896</v>
      </c>
      <c r="AF25" s="29"/>
      <c r="AG25" s="29"/>
      <c r="AH25" s="29">
        <v>-1.464</v>
      </c>
      <c r="AI25" s="29"/>
      <c r="AJ25" s="30"/>
      <c r="AK25" s="21">
        <f>ROUND(SQRT(AM25*AM25+AP25*AP25)*1000/($AK$17*1.73),0)</f>
        <v>294</v>
      </c>
      <c r="AL25" s="22">
        <f>ROUND(SQRT(AM25*AM25+AN25*AN25)*1000/(6.44*1.73),0)</f>
        <v>213</v>
      </c>
      <c r="AM25" s="29">
        <v>-2.376</v>
      </c>
      <c r="AN25" s="29"/>
      <c r="AO25" s="29"/>
      <c r="AP25" s="29">
        <v>-2.16</v>
      </c>
      <c r="AQ25" s="29"/>
      <c r="AR25" s="30"/>
    </row>
    <row r="26" spans="1:44" ht="12.75">
      <c r="A26" s="23" t="s">
        <v>46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2"/>
      <c r="M26" s="21">
        <f>ROUND(SQRT(O26*O26+R26*R26)*1000/($M$17*1.73),0)</f>
        <v>1</v>
      </c>
      <c r="N26" s="22">
        <f>ROUND(SQRT(O26*O26+P26*P26)*1000/(6.44*1.73),0)</f>
        <v>0</v>
      </c>
      <c r="O26" s="29">
        <v>-0.002</v>
      </c>
      <c r="P26" s="29"/>
      <c r="Q26" s="29"/>
      <c r="R26" s="29">
        <v>-0.014</v>
      </c>
      <c r="S26" s="29"/>
      <c r="T26" s="30"/>
      <c r="U26" s="21">
        <f>ROUND(SQRT(W26*W26+Z26*Z26)*1000/($U$17*1.73),0)</f>
        <v>2</v>
      </c>
      <c r="V26" s="22">
        <f>ROUND(SQRT(W26*W26+X26*X26)*1000/(6.44*1.73),0)</f>
        <v>0</v>
      </c>
      <c r="W26" s="29">
        <v>-0.002</v>
      </c>
      <c r="X26" s="29"/>
      <c r="Y26" s="29"/>
      <c r="Z26" s="29">
        <v>-0.017</v>
      </c>
      <c r="AA26" s="29"/>
      <c r="AB26" s="30"/>
      <c r="AC26" s="21">
        <f>ROUND(SQRT(AE26*AE26+AH26*AH26)*1000/($AC$17*1.73),0)</f>
        <v>1</v>
      </c>
      <c r="AD26" s="22">
        <f>ROUND(SQRT(AE26*AE26+AF26*AF26)*1000/(6.44*1.73),0)</f>
        <v>0</v>
      </c>
      <c r="AE26" s="29">
        <v>-0.002</v>
      </c>
      <c r="AF26" s="29"/>
      <c r="AG26" s="29"/>
      <c r="AH26" s="29">
        <v>-0.014</v>
      </c>
      <c r="AI26" s="29"/>
      <c r="AJ26" s="30"/>
      <c r="AK26" s="21">
        <f>ROUND(SQRT(AM26*AM26+AP26*AP26)*1000/($AK$17*1.73),0)</f>
        <v>1</v>
      </c>
      <c r="AL26" s="22">
        <f>ROUND(SQRT(AM26*AM26+AN26*AN26)*1000/(6.44*1.73),0)</f>
        <v>0</v>
      </c>
      <c r="AM26" s="29">
        <v>-0.002</v>
      </c>
      <c r="AN26" s="29"/>
      <c r="AO26" s="29"/>
      <c r="AP26" s="29">
        <v>-0.014</v>
      </c>
      <c r="AQ26" s="29"/>
      <c r="AR26" s="30"/>
    </row>
    <row r="27" spans="1:44" ht="12.75">
      <c r="A27" s="23" t="s">
        <v>42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2"/>
      <c r="M27" s="21">
        <f>ROUND(SQRT(O27*O27+R27*R27)*1000/($M$17*1.73),0)</f>
        <v>179</v>
      </c>
      <c r="N27" s="22">
        <f>ROUND(SQRT(O27*O27+P27*P27)*1000/(6.44*1.73),0)</f>
        <v>147</v>
      </c>
      <c r="O27" s="29">
        <v>-1.642</v>
      </c>
      <c r="P27" s="29"/>
      <c r="Q27" s="29"/>
      <c r="R27" s="29">
        <v>1.066</v>
      </c>
      <c r="S27" s="29"/>
      <c r="T27" s="30"/>
      <c r="U27" s="21">
        <f>ROUND(SQRT(W27*W27+Z27*Z27)*1000/($U$17*1.73),0)</f>
        <v>178</v>
      </c>
      <c r="V27" s="22">
        <f>ROUND(SQRT(W27*W27+X27*X27)*1000/(6.44*1.73),0)</f>
        <v>147</v>
      </c>
      <c r="W27" s="29">
        <v>-1.642</v>
      </c>
      <c r="X27" s="29"/>
      <c r="Y27" s="29"/>
      <c r="Z27" s="29">
        <v>1.066</v>
      </c>
      <c r="AA27" s="29"/>
      <c r="AB27" s="30"/>
      <c r="AC27" s="21">
        <f>ROUND(SQRT(AE27*AE27+AH27*AH27)*1000/($AC$17*1.73),0)</f>
        <v>178</v>
      </c>
      <c r="AD27" s="22">
        <f>ROUND(SQRT(AE27*AE27+AF27*AF27)*1000/(6.44*1.73),0)</f>
        <v>149</v>
      </c>
      <c r="AE27" s="29">
        <v>-1.656</v>
      </c>
      <c r="AF27" s="29"/>
      <c r="AG27" s="29"/>
      <c r="AH27" s="29">
        <v>1.037</v>
      </c>
      <c r="AI27" s="29"/>
      <c r="AJ27" s="30"/>
      <c r="AK27" s="21">
        <f>ROUND(SQRT(AM27*AM27+AP27*AP27)*1000/($AK$17*1.73),0)</f>
        <v>172</v>
      </c>
      <c r="AL27" s="22">
        <f>ROUND(SQRT(AM27*AM27+AN27*AN27)*1000/(6.44*1.73),0)</f>
        <v>136</v>
      </c>
      <c r="AM27" s="29">
        <v>-1.512</v>
      </c>
      <c r="AN27" s="29"/>
      <c r="AO27" s="29"/>
      <c r="AP27" s="29">
        <v>1.109</v>
      </c>
      <c r="AQ27" s="29"/>
      <c r="AR27" s="30"/>
    </row>
    <row r="28" spans="1:44" ht="12.75">
      <c r="A28" s="23" t="s">
        <v>63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2"/>
      <c r="M28" s="21">
        <f>ROUND(SQRT(O28*O28+R28*R28)*1000/($M$17*1.73),0)</f>
        <v>33</v>
      </c>
      <c r="N28" s="22">
        <f>ROUND(SQRT(O28*O28+P28*P28)*1000/(6.44*1.73),0)</f>
        <v>19</v>
      </c>
      <c r="O28" s="29">
        <v>-0.211</v>
      </c>
      <c r="P28" s="29"/>
      <c r="Q28" s="29"/>
      <c r="R28" s="29">
        <v>-0.298</v>
      </c>
      <c r="S28" s="29"/>
      <c r="T28" s="30"/>
      <c r="U28" s="21">
        <f>ROUND(SQRT(W28*W28+Z28*Z28)*1000/($U$17*1.73),0)</f>
        <v>33</v>
      </c>
      <c r="V28" s="22">
        <f>ROUND(SQRT(W28*W28+X28*X28)*1000/(6.44*1.73),0)</f>
        <v>19</v>
      </c>
      <c r="W28" s="29">
        <v>-0.211</v>
      </c>
      <c r="X28" s="29"/>
      <c r="Y28" s="29"/>
      <c r="Z28" s="29">
        <v>-0.298</v>
      </c>
      <c r="AA28" s="29"/>
      <c r="AB28" s="30"/>
      <c r="AC28" s="21">
        <f>ROUND(SQRT(AE28*AE28+AH28*AH28)*1000/($AC$17*1.73),0)</f>
        <v>33</v>
      </c>
      <c r="AD28" s="22">
        <f>ROUND(SQRT(AE28*AE28+AF28*AF28)*1000/(6.44*1.73),0)</f>
        <v>18</v>
      </c>
      <c r="AE28" s="29">
        <v>-0.202</v>
      </c>
      <c r="AF28" s="29"/>
      <c r="AG28" s="29"/>
      <c r="AH28" s="29">
        <v>-0.298</v>
      </c>
      <c r="AI28" s="29"/>
      <c r="AJ28" s="30"/>
      <c r="AK28" s="21">
        <f>ROUND(SQRT(AM28*AM28+AP28*AP28)*1000/($AK$17*1.73),0)</f>
        <v>33</v>
      </c>
      <c r="AL28" s="22">
        <f>ROUND(SQRT(AM28*AM28+AN28*AN28)*1000/(6.44*1.73),0)</f>
        <v>19</v>
      </c>
      <c r="AM28" s="29">
        <v>-0.211</v>
      </c>
      <c r="AN28" s="29"/>
      <c r="AO28" s="29"/>
      <c r="AP28" s="29">
        <v>-0.298</v>
      </c>
      <c r="AQ28" s="29"/>
      <c r="AR28" s="30"/>
    </row>
    <row r="29" spans="1:44" ht="13.5" thickBot="1">
      <c r="A29" s="25" t="s">
        <v>35</v>
      </c>
      <c r="B29" s="26"/>
      <c r="C29" s="26"/>
      <c r="D29" s="26"/>
      <c r="E29" s="11"/>
      <c r="F29" s="11"/>
      <c r="G29" s="11"/>
      <c r="H29" s="11"/>
      <c r="I29" s="11"/>
      <c r="J29" s="11"/>
      <c r="K29" s="11"/>
      <c r="L29" s="12"/>
      <c r="M29" s="21">
        <f>ROUND(SQRT(O29*O29+R29*R29)*1000/($M$17*1.73),0)</f>
        <v>0</v>
      </c>
      <c r="N29" s="22">
        <f>ROUND(SQRT(O29*O29+P29*P29)*1000/(6.44*1.73),0)</f>
        <v>0</v>
      </c>
      <c r="O29" s="29">
        <v>0</v>
      </c>
      <c r="P29" s="29"/>
      <c r="Q29" s="29"/>
      <c r="R29" s="29">
        <v>0</v>
      </c>
      <c r="S29" s="29"/>
      <c r="T29" s="30"/>
      <c r="U29" s="21">
        <f>ROUND(SQRT(W29*W29+Z29*Z29)*1000/($U$17*1.73),0)</f>
        <v>0</v>
      </c>
      <c r="V29" s="22">
        <f>ROUND(SQRT(W29*W29+X29*X29)*1000/(6.44*1.73),0)</f>
        <v>0</v>
      </c>
      <c r="W29" s="29">
        <v>0</v>
      </c>
      <c r="X29" s="29"/>
      <c r="Y29" s="29"/>
      <c r="Z29" s="29">
        <v>0</v>
      </c>
      <c r="AA29" s="29"/>
      <c r="AB29" s="30"/>
      <c r="AC29" s="21">
        <f>ROUND(SQRT(AE29*AE29+AH29*AH29)*1000/($AC$17*1.73),0)</f>
        <v>0</v>
      </c>
      <c r="AD29" s="22">
        <f>ROUND(SQRT(AE29*AE29+AF29*AF29)*1000/(6.44*1.73),0)</f>
        <v>0</v>
      </c>
      <c r="AE29" s="29">
        <v>0</v>
      </c>
      <c r="AF29" s="29"/>
      <c r="AG29" s="29"/>
      <c r="AH29" s="29">
        <v>0</v>
      </c>
      <c r="AI29" s="29"/>
      <c r="AJ29" s="30"/>
      <c r="AK29" s="21">
        <f>ROUND(SQRT(AM29*AM29+AP29*AP29)*1000/($AK$17*1.73),0)</f>
        <v>0</v>
      </c>
      <c r="AL29" s="22">
        <f>ROUND(SQRT(AM29*AM29+AN29*AN29)*1000/(6.44*1.73),0)</f>
        <v>0</v>
      </c>
      <c r="AM29" s="29">
        <v>0</v>
      </c>
      <c r="AN29" s="29"/>
      <c r="AO29" s="29"/>
      <c r="AP29" s="29">
        <v>0</v>
      </c>
      <c r="AQ29" s="29"/>
      <c r="AR29" s="30"/>
    </row>
    <row r="30" spans="1:44" ht="12.75">
      <c r="A30" s="27" t="s">
        <v>40</v>
      </c>
      <c r="B30" s="28"/>
      <c r="C30" s="28"/>
      <c r="D30" s="28"/>
      <c r="E30" s="37"/>
      <c r="F30" s="37"/>
      <c r="G30" s="37"/>
      <c r="H30" s="37"/>
      <c r="I30" s="37"/>
      <c r="J30" s="37"/>
      <c r="K30" s="37"/>
      <c r="L30" s="44"/>
      <c r="M30" s="45"/>
      <c r="N30" s="46"/>
      <c r="O30" s="47"/>
      <c r="P30" s="47"/>
      <c r="Q30" s="47"/>
      <c r="R30" s="47"/>
      <c r="S30" s="47"/>
      <c r="T30" s="48"/>
      <c r="U30" s="45"/>
      <c r="V30" s="46"/>
      <c r="W30" s="47"/>
      <c r="X30" s="47"/>
      <c r="Y30" s="47"/>
      <c r="Z30" s="47"/>
      <c r="AA30" s="47"/>
      <c r="AB30" s="48"/>
      <c r="AC30" s="45"/>
      <c r="AD30" s="46"/>
      <c r="AE30" s="47"/>
      <c r="AF30" s="47"/>
      <c r="AG30" s="47"/>
      <c r="AH30" s="47"/>
      <c r="AI30" s="47"/>
      <c r="AJ30" s="48"/>
      <c r="AK30" s="45"/>
      <c r="AL30" s="46"/>
      <c r="AM30" s="47"/>
      <c r="AN30" s="47"/>
      <c r="AO30" s="47"/>
      <c r="AP30" s="47"/>
      <c r="AQ30" s="47"/>
      <c r="AR30" s="48"/>
    </row>
    <row r="31" spans="1:44" ht="12.75">
      <c r="A31" s="23" t="s">
        <v>41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2"/>
      <c r="M31" s="21">
        <f>ROUND(SQRT(O31*O31+R31*R31)*1000/($M$18*1.73),0)</f>
        <v>179</v>
      </c>
      <c r="N31" s="22">
        <f>ROUND(SQRT(O31*O31+P31*P31)*1000/(6.44*1.73),0)</f>
        <v>145</v>
      </c>
      <c r="O31" s="29">
        <v>1.613</v>
      </c>
      <c r="P31" s="29"/>
      <c r="Q31" s="29"/>
      <c r="R31" s="29">
        <v>0.941</v>
      </c>
      <c r="S31" s="29"/>
      <c r="T31" s="30"/>
      <c r="U31" s="21">
        <f>ROUND(SQRT(W31*W31+Z31*Z31)*1000/($U$18*1.73),0)</f>
        <v>183</v>
      </c>
      <c r="V31" s="22">
        <f>ROUND(SQRT(W31*W31+X31*X31)*1000/(6.44*1.73),0)</f>
        <v>150</v>
      </c>
      <c r="W31" s="29">
        <v>1.67</v>
      </c>
      <c r="X31" s="29"/>
      <c r="Y31" s="29"/>
      <c r="Z31" s="29">
        <v>0.941</v>
      </c>
      <c r="AA31" s="29"/>
      <c r="AB31" s="30"/>
      <c r="AC31" s="21">
        <f>ROUND(SQRT(AE31*AE31+AH31*AH31)*1000/($AC$18*1.73),0)</f>
        <v>183</v>
      </c>
      <c r="AD31" s="22">
        <f>ROUND(SQRT(AE31*AE31+AF31*AF31)*1000/(6.44*1.73),0)</f>
        <v>152</v>
      </c>
      <c r="AE31" s="29">
        <v>1.69</v>
      </c>
      <c r="AF31" s="29"/>
      <c r="AG31" s="29"/>
      <c r="AH31" s="29">
        <v>0.902</v>
      </c>
      <c r="AI31" s="29"/>
      <c r="AJ31" s="30"/>
      <c r="AK31" s="21">
        <f>ROUND(SQRT(AM31*AM31+AP31*AP31)*1000/($AK$18*1.73),0)</f>
        <v>186</v>
      </c>
      <c r="AL31" s="22">
        <f>ROUND(SQRT(AM31*AM31+AN31*AN31)*1000/(6.44*1.73),0)</f>
        <v>152</v>
      </c>
      <c r="AM31" s="29">
        <v>1.69</v>
      </c>
      <c r="AN31" s="29"/>
      <c r="AO31" s="29"/>
      <c r="AP31" s="29">
        <v>0.941</v>
      </c>
      <c r="AQ31" s="29"/>
      <c r="AR31" s="30"/>
    </row>
    <row r="32" spans="1:44" ht="12.75">
      <c r="A32" s="25" t="s">
        <v>36</v>
      </c>
      <c r="B32" s="26"/>
      <c r="C32" s="26"/>
      <c r="D32" s="26"/>
      <c r="E32" s="11"/>
      <c r="F32" s="11"/>
      <c r="G32" s="11"/>
      <c r="H32" s="11"/>
      <c r="I32" s="11"/>
      <c r="J32" s="11"/>
      <c r="K32" s="11"/>
      <c r="L32" s="12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29">
        <v>0</v>
      </c>
      <c r="P32" s="29"/>
      <c r="Q32" s="29"/>
      <c r="R32" s="29">
        <v>0</v>
      </c>
      <c r="S32" s="29"/>
      <c r="T32" s="3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29">
        <v>0</v>
      </c>
      <c r="X32" s="29"/>
      <c r="Y32" s="29"/>
      <c r="Z32" s="29">
        <v>0</v>
      </c>
      <c r="AA32" s="29"/>
      <c r="AB32" s="3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29">
        <v>0</v>
      </c>
      <c r="AF32" s="29"/>
      <c r="AG32" s="29"/>
      <c r="AH32" s="29">
        <v>0</v>
      </c>
      <c r="AI32" s="29"/>
      <c r="AJ32" s="3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29">
        <v>0</v>
      </c>
      <c r="AN32" s="29"/>
      <c r="AO32" s="29"/>
      <c r="AP32" s="29">
        <v>0</v>
      </c>
      <c r="AQ32" s="29"/>
      <c r="AR32" s="30"/>
    </row>
    <row r="33" spans="1:44" ht="12.75">
      <c r="A33" s="23" t="s">
        <v>39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2"/>
      <c r="M33" s="21">
        <f t="shared" si="0"/>
        <v>6</v>
      </c>
      <c r="N33" s="22">
        <f t="shared" si="1"/>
        <v>5</v>
      </c>
      <c r="O33" s="29">
        <v>-0.059</v>
      </c>
      <c r="P33" s="29"/>
      <c r="Q33" s="29"/>
      <c r="R33" s="29">
        <v>-0.023</v>
      </c>
      <c r="S33" s="29"/>
      <c r="T33" s="30"/>
      <c r="U33" s="21">
        <f t="shared" si="2"/>
        <v>6</v>
      </c>
      <c r="V33" s="22">
        <f t="shared" si="3"/>
        <v>5</v>
      </c>
      <c r="W33" s="29">
        <v>-0.061</v>
      </c>
      <c r="X33" s="29"/>
      <c r="Y33" s="29"/>
      <c r="Z33" s="29">
        <v>-0.023</v>
      </c>
      <c r="AA33" s="29"/>
      <c r="AB33" s="30"/>
      <c r="AC33" s="21">
        <f t="shared" si="4"/>
        <v>7</v>
      </c>
      <c r="AD33" s="22">
        <f t="shared" si="5"/>
        <v>6</v>
      </c>
      <c r="AE33" s="29">
        <v>-0.067</v>
      </c>
      <c r="AF33" s="29"/>
      <c r="AG33" s="29"/>
      <c r="AH33" s="29">
        <v>-0.023</v>
      </c>
      <c r="AI33" s="29"/>
      <c r="AJ33" s="30"/>
      <c r="AK33" s="21">
        <f t="shared" si="6"/>
        <v>7</v>
      </c>
      <c r="AL33" s="22">
        <f t="shared" si="7"/>
        <v>6</v>
      </c>
      <c r="AM33" s="29">
        <v>-0.068</v>
      </c>
      <c r="AN33" s="29"/>
      <c r="AO33" s="29"/>
      <c r="AP33" s="29">
        <v>-0.023</v>
      </c>
      <c r="AQ33" s="29"/>
      <c r="AR33" s="30"/>
    </row>
    <row r="34" spans="1:44" ht="12.75">
      <c r="A34" s="23" t="s">
        <v>64</v>
      </c>
      <c r="B34" s="24"/>
      <c r="C34" s="24"/>
      <c r="D34" s="24"/>
      <c r="E34" s="11"/>
      <c r="F34" s="11"/>
      <c r="G34" s="11"/>
      <c r="H34" s="11"/>
      <c r="I34" s="11"/>
      <c r="J34" s="11"/>
      <c r="K34" s="11"/>
      <c r="L34" s="12"/>
      <c r="M34" s="21">
        <f t="shared" si="0"/>
        <v>54</v>
      </c>
      <c r="N34" s="22">
        <f t="shared" si="1"/>
        <v>33</v>
      </c>
      <c r="O34" s="29">
        <v>-0.365</v>
      </c>
      <c r="P34" s="29"/>
      <c r="Q34" s="29"/>
      <c r="R34" s="29">
        <v>-0.437</v>
      </c>
      <c r="S34" s="29"/>
      <c r="T34" s="30"/>
      <c r="U34" s="21">
        <f t="shared" si="2"/>
        <v>54</v>
      </c>
      <c r="V34" s="22">
        <f t="shared" si="3"/>
        <v>32</v>
      </c>
      <c r="W34" s="29">
        <v>-0.36</v>
      </c>
      <c r="X34" s="29"/>
      <c r="Y34" s="29"/>
      <c r="Z34" s="29">
        <v>-0.437</v>
      </c>
      <c r="AA34" s="29"/>
      <c r="AB34" s="30"/>
      <c r="AC34" s="21">
        <f t="shared" si="4"/>
        <v>55</v>
      </c>
      <c r="AD34" s="22">
        <f t="shared" si="5"/>
        <v>33</v>
      </c>
      <c r="AE34" s="29">
        <v>-0.365</v>
      </c>
      <c r="AF34" s="29"/>
      <c r="AG34" s="29"/>
      <c r="AH34" s="29">
        <v>-0.442</v>
      </c>
      <c r="AI34" s="29"/>
      <c r="AJ34" s="30"/>
      <c r="AK34" s="21">
        <f t="shared" si="6"/>
        <v>54</v>
      </c>
      <c r="AL34" s="22">
        <f t="shared" si="7"/>
        <v>34</v>
      </c>
      <c r="AM34" s="29">
        <v>-0.374</v>
      </c>
      <c r="AN34" s="29"/>
      <c r="AO34" s="29"/>
      <c r="AP34" s="29">
        <v>-0.422</v>
      </c>
      <c r="AQ34" s="29"/>
      <c r="AR34" s="30"/>
    </row>
    <row r="35" spans="1:44" ht="12.75">
      <c r="A35" s="23" t="s">
        <v>38</v>
      </c>
      <c r="B35" s="24"/>
      <c r="C35" s="24"/>
      <c r="D35" s="24"/>
      <c r="E35" s="11"/>
      <c r="F35" s="11"/>
      <c r="G35" s="11"/>
      <c r="H35" s="11"/>
      <c r="I35" s="11"/>
      <c r="J35" s="11"/>
      <c r="K35" s="11"/>
      <c r="L35" s="12"/>
      <c r="M35" s="21">
        <f t="shared" si="0"/>
        <v>128</v>
      </c>
      <c r="N35" s="22">
        <f t="shared" si="1"/>
        <v>112</v>
      </c>
      <c r="O35" s="29">
        <v>-1.253</v>
      </c>
      <c r="P35" s="29"/>
      <c r="Q35" s="29"/>
      <c r="R35" s="29">
        <v>-0.461</v>
      </c>
      <c r="S35" s="29"/>
      <c r="T35" s="30"/>
      <c r="U35" s="21">
        <f t="shared" si="2"/>
        <v>133</v>
      </c>
      <c r="V35" s="22">
        <f t="shared" si="3"/>
        <v>118</v>
      </c>
      <c r="W35" s="29">
        <v>-1.31</v>
      </c>
      <c r="X35" s="29"/>
      <c r="Y35" s="29"/>
      <c r="Z35" s="29">
        <v>-0.475</v>
      </c>
      <c r="AA35" s="29"/>
      <c r="AB35" s="30"/>
      <c r="AC35" s="21">
        <f t="shared" si="4"/>
        <v>132</v>
      </c>
      <c r="AD35" s="22">
        <f t="shared" si="5"/>
        <v>118</v>
      </c>
      <c r="AE35" s="29">
        <v>-1.31</v>
      </c>
      <c r="AF35" s="29"/>
      <c r="AG35" s="29"/>
      <c r="AH35" s="29">
        <v>-0.432</v>
      </c>
      <c r="AI35" s="29"/>
      <c r="AJ35" s="30"/>
      <c r="AK35" s="21">
        <f t="shared" si="6"/>
        <v>131</v>
      </c>
      <c r="AL35" s="22">
        <f t="shared" si="7"/>
        <v>115</v>
      </c>
      <c r="AM35" s="29">
        <v>-1.282</v>
      </c>
      <c r="AN35" s="29"/>
      <c r="AO35" s="29"/>
      <c r="AP35" s="29">
        <v>-0.446</v>
      </c>
      <c r="AQ35" s="29"/>
      <c r="AR35" s="30"/>
    </row>
    <row r="36" spans="1:44" ht="12.75">
      <c r="A36" s="25" t="s">
        <v>43</v>
      </c>
      <c r="B36" s="26"/>
      <c r="C36" s="26"/>
      <c r="D36" s="26"/>
      <c r="E36" s="11"/>
      <c r="F36" s="11"/>
      <c r="G36" s="11"/>
      <c r="H36" s="11"/>
      <c r="I36" s="11"/>
      <c r="J36" s="11"/>
      <c r="K36" s="11"/>
      <c r="L36" s="12"/>
      <c r="M36" s="21">
        <f t="shared" si="0"/>
        <v>0</v>
      </c>
      <c r="N36" s="22">
        <f t="shared" si="1"/>
        <v>0</v>
      </c>
      <c r="O36" s="29">
        <v>0</v>
      </c>
      <c r="P36" s="29"/>
      <c r="Q36" s="29"/>
      <c r="R36" s="29">
        <v>0</v>
      </c>
      <c r="S36" s="29"/>
      <c r="T36" s="30"/>
      <c r="U36" s="21">
        <f t="shared" si="2"/>
        <v>0</v>
      </c>
      <c r="V36" s="22">
        <f t="shared" si="3"/>
        <v>0</v>
      </c>
      <c r="W36" s="29">
        <v>0</v>
      </c>
      <c r="X36" s="29"/>
      <c r="Y36" s="29"/>
      <c r="Z36" s="29">
        <v>0</v>
      </c>
      <c r="AA36" s="29"/>
      <c r="AB36" s="30"/>
      <c r="AC36" s="21">
        <f t="shared" si="4"/>
        <v>0</v>
      </c>
      <c r="AD36" s="22">
        <f t="shared" si="5"/>
        <v>0</v>
      </c>
      <c r="AE36" s="29">
        <v>0</v>
      </c>
      <c r="AF36" s="29"/>
      <c r="AG36" s="29"/>
      <c r="AH36" s="29">
        <v>0</v>
      </c>
      <c r="AI36" s="29"/>
      <c r="AJ36" s="30"/>
      <c r="AK36" s="21">
        <f t="shared" si="6"/>
        <v>0</v>
      </c>
      <c r="AL36" s="22">
        <f t="shared" si="7"/>
        <v>0</v>
      </c>
      <c r="AM36" s="29">
        <v>0</v>
      </c>
      <c r="AN36" s="29"/>
      <c r="AO36" s="29"/>
      <c r="AP36" s="29">
        <v>0</v>
      </c>
      <c r="AQ36" s="29"/>
      <c r="AR36" s="30"/>
    </row>
    <row r="37" spans="1:44" ht="12.75">
      <c r="A37" s="25" t="s">
        <v>44</v>
      </c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2"/>
      <c r="M37" s="21">
        <f t="shared" si="0"/>
        <v>0</v>
      </c>
      <c r="N37" s="22">
        <f t="shared" si="1"/>
        <v>0</v>
      </c>
      <c r="O37" s="29">
        <v>0</v>
      </c>
      <c r="P37" s="29"/>
      <c r="Q37" s="29"/>
      <c r="R37" s="29">
        <v>0</v>
      </c>
      <c r="S37" s="29"/>
      <c r="T37" s="30"/>
      <c r="U37" s="21">
        <f t="shared" si="2"/>
        <v>0</v>
      </c>
      <c r="V37" s="22">
        <f t="shared" si="3"/>
        <v>0</v>
      </c>
      <c r="W37" s="29">
        <v>0</v>
      </c>
      <c r="X37" s="29"/>
      <c r="Y37" s="29"/>
      <c r="Z37" s="29">
        <v>0</v>
      </c>
      <c r="AA37" s="29"/>
      <c r="AB37" s="30"/>
      <c r="AC37" s="21">
        <f t="shared" si="4"/>
        <v>0</v>
      </c>
      <c r="AD37" s="22">
        <f t="shared" si="5"/>
        <v>0</v>
      </c>
      <c r="AE37" s="29">
        <v>0</v>
      </c>
      <c r="AF37" s="29"/>
      <c r="AG37" s="29"/>
      <c r="AH37" s="29">
        <v>0</v>
      </c>
      <c r="AI37" s="29"/>
      <c r="AJ37" s="30"/>
      <c r="AK37" s="21">
        <f t="shared" si="6"/>
        <v>0</v>
      </c>
      <c r="AL37" s="22">
        <f t="shared" si="7"/>
        <v>0</v>
      </c>
      <c r="AM37" s="29">
        <v>0</v>
      </c>
      <c r="AN37" s="29"/>
      <c r="AO37" s="29"/>
      <c r="AP37" s="29">
        <v>0</v>
      </c>
      <c r="AQ37" s="29"/>
      <c r="AR37" s="30"/>
    </row>
    <row r="38" spans="1:44" ht="13.5" thickBot="1">
      <c r="A38" s="25" t="s">
        <v>45</v>
      </c>
      <c r="B38" s="26"/>
      <c r="C38" s="26"/>
      <c r="D38" s="26"/>
      <c r="E38" s="13"/>
      <c r="F38" s="13"/>
      <c r="G38" s="13"/>
      <c r="H38" s="13"/>
      <c r="I38" s="13"/>
      <c r="J38" s="13"/>
      <c r="K38" s="13"/>
      <c r="L38" s="14"/>
      <c r="M38" s="21">
        <f t="shared" si="0"/>
        <v>0</v>
      </c>
      <c r="N38" s="22">
        <f t="shared" si="1"/>
        <v>0</v>
      </c>
      <c r="O38" s="29">
        <v>0</v>
      </c>
      <c r="P38" s="29"/>
      <c r="Q38" s="29"/>
      <c r="R38" s="29">
        <v>0</v>
      </c>
      <c r="S38" s="29"/>
      <c r="T38" s="30"/>
      <c r="U38" s="21">
        <f t="shared" si="2"/>
        <v>0</v>
      </c>
      <c r="V38" s="22">
        <f t="shared" si="3"/>
        <v>0</v>
      </c>
      <c r="W38" s="29">
        <v>0</v>
      </c>
      <c r="X38" s="29"/>
      <c r="Y38" s="29"/>
      <c r="Z38" s="29">
        <v>0</v>
      </c>
      <c r="AA38" s="29"/>
      <c r="AB38" s="30"/>
      <c r="AC38" s="21">
        <f t="shared" si="4"/>
        <v>0</v>
      </c>
      <c r="AD38" s="22">
        <f t="shared" si="5"/>
        <v>0</v>
      </c>
      <c r="AE38" s="29">
        <v>0</v>
      </c>
      <c r="AF38" s="29"/>
      <c r="AG38" s="29"/>
      <c r="AH38" s="29">
        <v>0</v>
      </c>
      <c r="AI38" s="29"/>
      <c r="AJ38" s="30"/>
      <c r="AK38" s="21">
        <f t="shared" si="6"/>
        <v>0</v>
      </c>
      <c r="AL38" s="22">
        <f t="shared" si="7"/>
        <v>0</v>
      </c>
      <c r="AM38" s="29">
        <v>0</v>
      </c>
      <c r="AN38" s="29"/>
      <c r="AO38" s="29"/>
      <c r="AP38" s="29">
        <v>0</v>
      </c>
      <c r="AQ38" s="29"/>
      <c r="AR38" s="30"/>
    </row>
    <row r="39" spans="1:44" ht="12.75">
      <c r="A39" s="27" t="s">
        <v>47</v>
      </c>
      <c r="B39" s="28"/>
      <c r="C39" s="28"/>
      <c r="D39" s="28"/>
      <c r="E39" s="37"/>
      <c r="F39" s="37"/>
      <c r="G39" s="37"/>
      <c r="H39" s="37"/>
      <c r="I39" s="37"/>
      <c r="J39" s="37"/>
      <c r="K39" s="37"/>
      <c r="L39" s="44"/>
      <c r="M39" s="45"/>
      <c r="N39" s="46"/>
      <c r="O39" s="47"/>
      <c r="P39" s="47"/>
      <c r="Q39" s="47"/>
      <c r="R39" s="47"/>
      <c r="S39" s="47"/>
      <c r="T39" s="48"/>
      <c r="U39" s="45"/>
      <c r="V39" s="46"/>
      <c r="W39" s="47"/>
      <c r="X39" s="47"/>
      <c r="Y39" s="47"/>
      <c r="Z39" s="47"/>
      <c r="AA39" s="47"/>
      <c r="AB39" s="48"/>
      <c r="AC39" s="45"/>
      <c r="AD39" s="46"/>
      <c r="AE39" s="47"/>
      <c r="AF39" s="47"/>
      <c r="AG39" s="47"/>
      <c r="AH39" s="47"/>
      <c r="AI39" s="47"/>
      <c r="AJ39" s="48"/>
      <c r="AK39" s="45"/>
      <c r="AL39" s="46"/>
      <c r="AM39" s="47"/>
      <c r="AN39" s="47"/>
      <c r="AO39" s="47"/>
      <c r="AP39" s="47"/>
      <c r="AQ39" s="47"/>
      <c r="AR39" s="48"/>
    </row>
    <row r="40" spans="1:44" ht="12.75">
      <c r="A40" s="25" t="s">
        <v>48</v>
      </c>
      <c r="B40" s="26"/>
      <c r="C40" s="26"/>
      <c r="D40" s="26"/>
      <c r="E40" s="11"/>
      <c r="F40" s="11"/>
      <c r="G40" s="11"/>
      <c r="H40" s="11"/>
      <c r="I40" s="11"/>
      <c r="J40" s="11"/>
      <c r="K40" s="11"/>
      <c r="L40" s="12"/>
      <c r="M40" s="21">
        <f>ROUND(SQRT(O40*O40+R40*R40)*1000/($M$19*1.73),0)</f>
        <v>0</v>
      </c>
      <c r="N40" s="22">
        <f>ROUND(SQRT(O40*O40+P40*P40)*1000/(6.44*1.73),0)</f>
        <v>0</v>
      </c>
      <c r="O40" s="29">
        <v>0</v>
      </c>
      <c r="P40" s="29"/>
      <c r="Q40" s="29"/>
      <c r="R40" s="29">
        <v>0</v>
      </c>
      <c r="S40" s="29"/>
      <c r="T40" s="30"/>
      <c r="U40" s="21">
        <f>ROUND(SQRT(W40*W40+Z40*Z40)*1000/($U$19*1.73),0)</f>
        <v>0</v>
      </c>
      <c r="V40" s="22">
        <f>ROUND(SQRT(W40*W40+X40*X40)*1000/(6.44*1.73),0)</f>
        <v>0</v>
      </c>
      <c r="W40" s="29">
        <v>0</v>
      </c>
      <c r="X40" s="29"/>
      <c r="Y40" s="29"/>
      <c r="Z40" s="29">
        <v>0</v>
      </c>
      <c r="AA40" s="29"/>
      <c r="AB40" s="30"/>
      <c r="AC40" s="21">
        <f>ROUND(SQRT(AE40*AE40+AH40*AH40)*1000/($AC$19*1.73),0)</f>
        <v>0</v>
      </c>
      <c r="AD40" s="22">
        <f>ROUND(SQRT(AE40*AE40+AF40*AF40)*1000/(6.44*1.73),0)</f>
        <v>0</v>
      </c>
      <c r="AE40" s="29">
        <v>0</v>
      </c>
      <c r="AF40" s="29"/>
      <c r="AG40" s="29"/>
      <c r="AH40" s="29">
        <v>0</v>
      </c>
      <c r="AI40" s="29"/>
      <c r="AJ40" s="30"/>
      <c r="AK40" s="21">
        <f>ROUND(SQRT(AM40*AM40+AP40*AP40)*1000/($AK$19*1.73),0)</f>
        <v>0</v>
      </c>
      <c r="AL40" s="22">
        <f>ROUND(SQRT(AM40*AM40+AN40*AN40)*1000/(6.44*1.73),0)</f>
        <v>0</v>
      </c>
      <c r="AM40" s="29">
        <v>0</v>
      </c>
      <c r="AN40" s="29"/>
      <c r="AO40" s="29"/>
      <c r="AP40" s="29">
        <v>0</v>
      </c>
      <c r="AQ40" s="29"/>
      <c r="AR40" s="30"/>
    </row>
    <row r="41" spans="1:44" ht="12.75">
      <c r="A41" s="25" t="s">
        <v>67</v>
      </c>
      <c r="B41" s="26"/>
      <c r="C41" s="26"/>
      <c r="D41" s="26"/>
      <c r="E41" s="11"/>
      <c r="F41" s="11"/>
      <c r="G41" s="11"/>
      <c r="H41" s="11"/>
      <c r="I41" s="11"/>
      <c r="J41" s="11"/>
      <c r="K41" s="11"/>
      <c r="L41" s="12"/>
      <c r="M41" s="21">
        <f>ROUND(SQRT(O41*O41+R41*R41)*1000/($M$19*1.73),0)</f>
        <v>244</v>
      </c>
      <c r="N41" s="22">
        <f aca="true" t="shared" si="8" ref="N41:N49">ROUND(SQRT(O41*O41+P41*P41)*1000/(6.44*1.73),0)</f>
        <v>231</v>
      </c>
      <c r="O41" s="29">
        <v>-2.578</v>
      </c>
      <c r="P41" s="29"/>
      <c r="Q41" s="29"/>
      <c r="R41" s="29">
        <v>0.706</v>
      </c>
      <c r="S41" s="29"/>
      <c r="T41" s="30"/>
      <c r="U41" s="21">
        <f aca="true" t="shared" si="9" ref="U41:U49">ROUND(SQRT(W41*W41+Z41*Z41)*1000/($U$19*1.73),0)</f>
        <v>231</v>
      </c>
      <c r="V41" s="22">
        <f aca="true" t="shared" si="10" ref="V41:V49">ROUND(SQRT(W41*W41+X41*X41)*1000/(6.44*1.73),0)</f>
        <v>216</v>
      </c>
      <c r="W41" s="29">
        <v>-2.405</v>
      </c>
      <c r="X41" s="29"/>
      <c r="Y41" s="29"/>
      <c r="Z41" s="29">
        <v>0.821</v>
      </c>
      <c r="AA41" s="29"/>
      <c r="AB41" s="30"/>
      <c r="AC41" s="21">
        <f aca="true" t="shared" si="11" ref="AC41:AC49">ROUND(SQRT(AE41*AE41+AH41*AH41)*1000/($AC$19*1.73),0)</f>
        <v>242</v>
      </c>
      <c r="AD41" s="22">
        <f aca="true" t="shared" si="12" ref="AD41:AD49">ROUND(SQRT(AE41*AE41+AF41*AF41)*1000/(6.44*1.73),0)</f>
        <v>225</v>
      </c>
      <c r="AE41" s="29">
        <v>-2.506</v>
      </c>
      <c r="AF41" s="29"/>
      <c r="AG41" s="29"/>
      <c r="AH41" s="29">
        <v>0.821</v>
      </c>
      <c r="AI41" s="29"/>
      <c r="AJ41" s="30"/>
      <c r="AK41" s="21">
        <f aca="true" t="shared" si="13" ref="AK41:AK49">ROUND(SQRT(AM41*AM41+AP41*AP41)*1000/($AK$19*1.73),0)</f>
        <v>232</v>
      </c>
      <c r="AL41" s="22">
        <f aca="true" t="shared" si="14" ref="AL41:AL49">ROUND(SQRT(AM41*AM41+AN41*AN41)*1000/(6.44*1.73),0)</f>
        <v>212</v>
      </c>
      <c r="AM41" s="29">
        <v>-2.362</v>
      </c>
      <c r="AN41" s="29"/>
      <c r="AO41" s="29"/>
      <c r="AP41" s="29">
        <v>0.878</v>
      </c>
      <c r="AQ41" s="29"/>
      <c r="AR41" s="30"/>
    </row>
    <row r="42" spans="1:44" ht="12.75">
      <c r="A42" s="25" t="s">
        <v>49</v>
      </c>
      <c r="B42" s="26"/>
      <c r="C42" s="26"/>
      <c r="D42" s="26"/>
      <c r="E42" s="11"/>
      <c r="F42" s="11"/>
      <c r="G42" s="11"/>
      <c r="H42" s="11"/>
      <c r="I42" s="11"/>
      <c r="J42" s="11"/>
      <c r="K42" s="11"/>
      <c r="L42" s="12"/>
      <c r="M42" s="21">
        <f aca="true" t="shared" si="15" ref="M42:M49">ROUND(SQRT(O42*O42+R42*R42)*1000/($M$19*1.73),0)</f>
        <v>84</v>
      </c>
      <c r="N42" s="22">
        <f t="shared" si="8"/>
        <v>70</v>
      </c>
      <c r="O42" s="29">
        <v>-0.782</v>
      </c>
      <c r="P42" s="29"/>
      <c r="Q42" s="29"/>
      <c r="R42" s="29">
        <v>-0.475</v>
      </c>
      <c r="S42" s="29"/>
      <c r="T42" s="30"/>
      <c r="U42" s="21">
        <f t="shared" si="9"/>
        <v>83</v>
      </c>
      <c r="V42" s="22">
        <f t="shared" si="10"/>
        <v>70</v>
      </c>
      <c r="W42" s="29">
        <v>-0.782</v>
      </c>
      <c r="X42" s="29"/>
      <c r="Y42" s="29"/>
      <c r="Z42" s="29">
        <v>-0.475</v>
      </c>
      <c r="AA42" s="29"/>
      <c r="AB42" s="30"/>
      <c r="AC42" s="21">
        <f t="shared" si="11"/>
        <v>84</v>
      </c>
      <c r="AD42" s="22">
        <f t="shared" si="12"/>
        <v>71</v>
      </c>
      <c r="AE42" s="29">
        <v>-0.792</v>
      </c>
      <c r="AF42" s="29"/>
      <c r="AG42" s="29"/>
      <c r="AH42" s="29">
        <v>-0.461</v>
      </c>
      <c r="AI42" s="29"/>
      <c r="AJ42" s="30"/>
      <c r="AK42" s="21">
        <f t="shared" si="13"/>
        <v>84</v>
      </c>
      <c r="AL42" s="22">
        <f t="shared" si="14"/>
        <v>71</v>
      </c>
      <c r="AM42" s="29">
        <v>-0.787</v>
      </c>
      <c r="AN42" s="29"/>
      <c r="AO42" s="29"/>
      <c r="AP42" s="29">
        <v>-0.461</v>
      </c>
      <c r="AQ42" s="29"/>
      <c r="AR42" s="30"/>
    </row>
    <row r="43" spans="1:44" ht="12.75">
      <c r="A43" s="25" t="s">
        <v>68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2"/>
      <c r="M43" s="21">
        <f t="shared" si="15"/>
        <v>121</v>
      </c>
      <c r="N43" s="22">
        <f t="shared" si="8"/>
        <v>86</v>
      </c>
      <c r="O43" s="29">
        <v>-0.96</v>
      </c>
      <c r="P43" s="29"/>
      <c r="Q43" s="29"/>
      <c r="R43" s="29">
        <v>-0.912</v>
      </c>
      <c r="S43" s="29"/>
      <c r="T43" s="30"/>
      <c r="U43" s="21">
        <f t="shared" si="9"/>
        <v>114</v>
      </c>
      <c r="V43" s="22">
        <f t="shared" si="10"/>
        <v>82</v>
      </c>
      <c r="W43" s="29">
        <v>-0.912</v>
      </c>
      <c r="X43" s="29"/>
      <c r="Y43" s="29"/>
      <c r="Z43" s="29">
        <v>-0.864</v>
      </c>
      <c r="AA43" s="29"/>
      <c r="AB43" s="30"/>
      <c r="AC43" s="21">
        <f t="shared" si="11"/>
        <v>104</v>
      </c>
      <c r="AD43" s="22">
        <f t="shared" si="12"/>
        <v>78</v>
      </c>
      <c r="AE43" s="29">
        <v>-0.864</v>
      </c>
      <c r="AF43" s="29"/>
      <c r="AG43" s="29"/>
      <c r="AH43" s="29">
        <v>-0.739</v>
      </c>
      <c r="AI43" s="29"/>
      <c r="AJ43" s="30"/>
      <c r="AK43" s="21">
        <f>ROUND(SQRT(AM43*AM43+AP43*AP43)*1000/($AK$19*1.73),0)</f>
        <v>124</v>
      </c>
      <c r="AL43" s="22">
        <f t="shared" si="14"/>
        <v>87</v>
      </c>
      <c r="AM43" s="29">
        <v>-0.97</v>
      </c>
      <c r="AN43" s="29"/>
      <c r="AO43" s="29"/>
      <c r="AP43" s="29">
        <v>-0.941</v>
      </c>
      <c r="AQ43" s="29"/>
      <c r="AR43" s="30"/>
    </row>
    <row r="44" spans="1:44" ht="12.75">
      <c r="A44" s="25" t="s">
        <v>50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2"/>
      <c r="M44" s="21">
        <f t="shared" si="15"/>
        <v>0</v>
      </c>
      <c r="N44" s="22">
        <f t="shared" si="8"/>
        <v>0</v>
      </c>
      <c r="O44" s="29">
        <v>0</v>
      </c>
      <c r="P44" s="29"/>
      <c r="Q44" s="29"/>
      <c r="R44" s="29">
        <v>0</v>
      </c>
      <c r="S44" s="29"/>
      <c r="T44" s="30"/>
      <c r="U44" s="21">
        <f t="shared" si="9"/>
        <v>0</v>
      </c>
      <c r="V44" s="22">
        <f t="shared" si="10"/>
        <v>0</v>
      </c>
      <c r="W44" s="29">
        <v>0</v>
      </c>
      <c r="X44" s="29"/>
      <c r="Y44" s="29"/>
      <c r="Z44" s="29">
        <v>0</v>
      </c>
      <c r="AA44" s="29"/>
      <c r="AB44" s="30"/>
      <c r="AC44" s="21">
        <f t="shared" si="11"/>
        <v>0</v>
      </c>
      <c r="AD44" s="22">
        <f t="shared" si="12"/>
        <v>0</v>
      </c>
      <c r="AE44" s="29">
        <v>0</v>
      </c>
      <c r="AF44" s="29"/>
      <c r="AG44" s="29"/>
      <c r="AH44" s="29">
        <v>0</v>
      </c>
      <c r="AI44" s="29"/>
      <c r="AJ44" s="30"/>
      <c r="AK44" s="21">
        <f t="shared" si="13"/>
        <v>0</v>
      </c>
      <c r="AL44" s="22">
        <f t="shared" si="14"/>
        <v>0</v>
      </c>
      <c r="AM44" s="29">
        <v>0</v>
      </c>
      <c r="AN44" s="29"/>
      <c r="AO44" s="29"/>
      <c r="AP44" s="29">
        <v>0</v>
      </c>
      <c r="AQ44" s="29"/>
      <c r="AR44" s="30"/>
    </row>
    <row r="45" spans="1:44" ht="12.75">
      <c r="A45" s="25" t="s">
        <v>69</v>
      </c>
      <c r="B45" s="26"/>
      <c r="C45" s="26"/>
      <c r="D45" s="26"/>
      <c r="E45" s="11"/>
      <c r="F45" s="11"/>
      <c r="G45" s="11"/>
      <c r="H45" s="11"/>
      <c r="I45" s="11"/>
      <c r="J45" s="11"/>
      <c r="K45" s="11"/>
      <c r="L45" s="12"/>
      <c r="M45" s="21">
        <f t="shared" si="15"/>
        <v>48</v>
      </c>
      <c r="N45" s="22">
        <f t="shared" si="8"/>
        <v>34</v>
      </c>
      <c r="O45" s="29">
        <v>-0.374</v>
      </c>
      <c r="P45" s="29"/>
      <c r="Q45" s="29"/>
      <c r="R45" s="29">
        <v>-0.365</v>
      </c>
      <c r="S45" s="29"/>
      <c r="T45" s="30"/>
      <c r="U45" s="21">
        <f t="shared" si="9"/>
        <v>47</v>
      </c>
      <c r="V45" s="22">
        <f t="shared" si="10"/>
        <v>34</v>
      </c>
      <c r="W45" s="29">
        <v>-0.384</v>
      </c>
      <c r="X45" s="29"/>
      <c r="Y45" s="29"/>
      <c r="Z45" s="29">
        <v>-0.35</v>
      </c>
      <c r="AA45" s="29"/>
      <c r="AB45" s="30"/>
      <c r="AC45" s="21">
        <f t="shared" si="11"/>
        <v>49</v>
      </c>
      <c r="AD45" s="22">
        <f t="shared" si="12"/>
        <v>37</v>
      </c>
      <c r="AE45" s="29">
        <v>-0.408</v>
      </c>
      <c r="AF45" s="29"/>
      <c r="AG45" s="29"/>
      <c r="AH45" s="29">
        <v>-0.341</v>
      </c>
      <c r="AI45" s="29"/>
      <c r="AJ45" s="30"/>
      <c r="AK45" s="21">
        <f t="shared" si="13"/>
        <v>51</v>
      </c>
      <c r="AL45" s="22">
        <f t="shared" si="14"/>
        <v>40</v>
      </c>
      <c r="AM45" s="29">
        <v>-0.442</v>
      </c>
      <c r="AN45" s="29"/>
      <c r="AO45" s="29"/>
      <c r="AP45" s="29">
        <v>-0.341</v>
      </c>
      <c r="AQ45" s="29"/>
      <c r="AR45" s="30"/>
    </row>
    <row r="46" spans="1:44" ht="12.75">
      <c r="A46" s="25" t="s">
        <v>66</v>
      </c>
      <c r="B46" s="26"/>
      <c r="C46" s="26"/>
      <c r="D46" s="26"/>
      <c r="E46" s="11"/>
      <c r="F46" s="11"/>
      <c r="G46" s="11"/>
      <c r="H46" s="11"/>
      <c r="I46" s="11"/>
      <c r="J46" s="11"/>
      <c r="K46" s="11"/>
      <c r="L46" s="12"/>
      <c r="M46" s="21">
        <f t="shared" si="15"/>
        <v>0</v>
      </c>
      <c r="N46" s="22">
        <f t="shared" si="8"/>
        <v>0</v>
      </c>
      <c r="O46" s="29">
        <v>0</v>
      </c>
      <c r="P46" s="29"/>
      <c r="Q46" s="29"/>
      <c r="R46" s="29">
        <v>0</v>
      </c>
      <c r="S46" s="29"/>
      <c r="T46" s="30"/>
      <c r="U46" s="21">
        <f t="shared" si="9"/>
        <v>0</v>
      </c>
      <c r="V46" s="22">
        <f t="shared" si="10"/>
        <v>0</v>
      </c>
      <c r="W46" s="29">
        <v>0</v>
      </c>
      <c r="X46" s="29"/>
      <c r="Y46" s="29"/>
      <c r="Z46" s="29">
        <v>0</v>
      </c>
      <c r="AA46" s="29"/>
      <c r="AB46" s="30"/>
      <c r="AC46" s="21">
        <f t="shared" si="11"/>
        <v>0</v>
      </c>
      <c r="AD46" s="22">
        <f t="shared" si="12"/>
        <v>0</v>
      </c>
      <c r="AE46" s="129">
        <v>0</v>
      </c>
      <c r="AF46" s="129"/>
      <c r="AG46" s="129"/>
      <c r="AH46" s="129">
        <v>0</v>
      </c>
      <c r="AI46" s="129"/>
      <c r="AJ46" s="130"/>
      <c r="AK46" s="21">
        <f t="shared" si="13"/>
        <v>0</v>
      </c>
      <c r="AL46" s="22">
        <f t="shared" si="14"/>
        <v>0</v>
      </c>
      <c r="AM46" s="29">
        <v>0</v>
      </c>
      <c r="AN46" s="29"/>
      <c r="AO46" s="29"/>
      <c r="AP46" s="29">
        <v>0</v>
      </c>
      <c r="AQ46" s="29"/>
      <c r="AR46" s="30"/>
    </row>
    <row r="47" spans="1:44" ht="12.75">
      <c r="A47" s="25" t="s">
        <v>51</v>
      </c>
      <c r="B47" s="26"/>
      <c r="C47" s="26"/>
      <c r="D47" s="26"/>
      <c r="E47" s="11"/>
      <c r="F47" s="11"/>
      <c r="G47" s="11"/>
      <c r="H47" s="11"/>
      <c r="I47" s="11"/>
      <c r="J47" s="11"/>
      <c r="K47" s="11"/>
      <c r="L47" s="12"/>
      <c r="M47" s="21">
        <f t="shared" si="15"/>
        <v>103</v>
      </c>
      <c r="N47" s="22">
        <f t="shared" si="8"/>
        <v>93</v>
      </c>
      <c r="O47" s="29">
        <v>1.037</v>
      </c>
      <c r="P47" s="29"/>
      <c r="Q47" s="29"/>
      <c r="R47" s="29">
        <f>0.019-0.461</f>
        <v>-0.442</v>
      </c>
      <c r="S47" s="29"/>
      <c r="T47" s="30"/>
      <c r="U47" s="21">
        <f t="shared" si="9"/>
        <v>146</v>
      </c>
      <c r="V47" s="22">
        <f t="shared" si="10"/>
        <v>83</v>
      </c>
      <c r="W47" s="29">
        <v>0.922</v>
      </c>
      <c r="X47" s="29"/>
      <c r="Y47" s="29"/>
      <c r="Z47" s="29">
        <v>-1.306</v>
      </c>
      <c r="AA47" s="29"/>
      <c r="AB47" s="30"/>
      <c r="AC47" s="21">
        <f t="shared" si="11"/>
        <v>114</v>
      </c>
      <c r="AD47" s="22">
        <f t="shared" si="12"/>
        <v>69</v>
      </c>
      <c r="AE47" s="29">
        <v>0.768</v>
      </c>
      <c r="AF47" s="29"/>
      <c r="AG47" s="29"/>
      <c r="AH47" s="29">
        <v>0.979</v>
      </c>
      <c r="AI47" s="29"/>
      <c r="AJ47" s="30"/>
      <c r="AK47" s="21">
        <f t="shared" si="13"/>
        <v>55</v>
      </c>
      <c r="AL47" s="22">
        <f t="shared" si="14"/>
        <v>22</v>
      </c>
      <c r="AM47" s="29">
        <v>0.25</v>
      </c>
      <c r="AN47" s="29"/>
      <c r="AO47" s="29"/>
      <c r="AP47" s="29">
        <v>0.538</v>
      </c>
      <c r="AQ47" s="29"/>
      <c r="AR47" s="30"/>
    </row>
    <row r="48" spans="1:44" ht="12.75">
      <c r="A48" s="23" t="s">
        <v>57</v>
      </c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2"/>
      <c r="M48" s="21">
        <f t="shared" si="15"/>
        <v>0</v>
      </c>
      <c r="N48" s="22">
        <f t="shared" si="8"/>
        <v>0</v>
      </c>
      <c r="O48" s="129">
        <v>0</v>
      </c>
      <c r="P48" s="129"/>
      <c r="Q48" s="129"/>
      <c r="R48" s="129">
        <v>0</v>
      </c>
      <c r="S48" s="129"/>
      <c r="T48" s="130"/>
      <c r="U48" s="21">
        <f t="shared" si="9"/>
        <v>0</v>
      </c>
      <c r="V48" s="22">
        <f t="shared" si="10"/>
        <v>0</v>
      </c>
      <c r="W48" s="29">
        <v>0</v>
      </c>
      <c r="X48" s="29"/>
      <c r="Y48" s="29"/>
      <c r="Z48" s="29">
        <v>0</v>
      </c>
      <c r="AA48" s="29"/>
      <c r="AB48" s="30"/>
      <c r="AC48" s="21">
        <f t="shared" si="11"/>
        <v>0</v>
      </c>
      <c r="AD48" s="22">
        <f t="shared" si="12"/>
        <v>0</v>
      </c>
      <c r="AE48" s="129">
        <v>0</v>
      </c>
      <c r="AF48" s="129"/>
      <c r="AG48" s="129"/>
      <c r="AH48" s="129">
        <v>0</v>
      </c>
      <c r="AI48" s="129"/>
      <c r="AJ48" s="130"/>
      <c r="AK48" s="21">
        <f t="shared" si="13"/>
        <v>0</v>
      </c>
      <c r="AL48" s="22">
        <f t="shared" si="14"/>
        <v>0</v>
      </c>
      <c r="AM48" s="129">
        <v>0</v>
      </c>
      <c r="AN48" s="129"/>
      <c r="AO48" s="129"/>
      <c r="AP48" s="129">
        <v>0</v>
      </c>
      <c r="AQ48" s="129"/>
      <c r="AR48" s="130"/>
    </row>
    <row r="49" spans="1:44" ht="13.5" thickBot="1">
      <c r="A49" s="23" t="s">
        <v>59</v>
      </c>
      <c r="B49" s="24"/>
      <c r="C49" s="24"/>
      <c r="D49" s="24"/>
      <c r="E49" s="13"/>
      <c r="F49" s="13"/>
      <c r="G49" s="13"/>
      <c r="H49" s="13"/>
      <c r="I49" s="13"/>
      <c r="J49" s="13"/>
      <c r="K49" s="13"/>
      <c r="L49" s="14"/>
      <c r="M49" s="21">
        <f t="shared" si="15"/>
        <v>0</v>
      </c>
      <c r="N49" s="22">
        <f t="shared" si="8"/>
        <v>0</v>
      </c>
      <c r="O49" s="29">
        <v>0</v>
      </c>
      <c r="P49" s="29"/>
      <c r="Q49" s="29"/>
      <c r="R49" s="29">
        <v>0</v>
      </c>
      <c r="S49" s="29"/>
      <c r="T49" s="30"/>
      <c r="U49" s="21">
        <f t="shared" si="9"/>
        <v>0</v>
      </c>
      <c r="V49" s="22">
        <f t="shared" si="10"/>
        <v>0</v>
      </c>
      <c r="W49" s="29">
        <v>0</v>
      </c>
      <c r="X49" s="29"/>
      <c r="Y49" s="29"/>
      <c r="Z49" s="29">
        <v>0</v>
      </c>
      <c r="AA49" s="29"/>
      <c r="AB49" s="30"/>
      <c r="AC49" s="21">
        <f t="shared" si="11"/>
        <v>0</v>
      </c>
      <c r="AD49" s="22">
        <f t="shared" si="12"/>
        <v>0</v>
      </c>
      <c r="AE49" s="29">
        <v>0</v>
      </c>
      <c r="AF49" s="29"/>
      <c r="AG49" s="29"/>
      <c r="AH49" s="29">
        <v>0</v>
      </c>
      <c r="AI49" s="29"/>
      <c r="AJ49" s="30"/>
      <c r="AK49" s="21">
        <f t="shared" si="13"/>
        <v>0</v>
      </c>
      <c r="AL49" s="22">
        <f t="shared" si="14"/>
        <v>0</v>
      </c>
      <c r="AM49" s="29">
        <v>0</v>
      </c>
      <c r="AN49" s="29"/>
      <c r="AO49" s="29"/>
      <c r="AP49" s="29">
        <v>0</v>
      </c>
      <c r="AQ49" s="29"/>
      <c r="AR49" s="30"/>
    </row>
    <row r="50" spans="1:44" ht="12.75">
      <c r="A50" s="27" t="s">
        <v>54</v>
      </c>
      <c r="B50" s="28"/>
      <c r="C50" s="28"/>
      <c r="D50" s="28"/>
      <c r="E50" s="37"/>
      <c r="F50" s="37"/>
      <c r="G50" s="37"/>
      <c r="H50" s="37"/>
      <c r="I50" s="37"/>
      <c r="J50" s="37"/>
      <c r="K50" s="37"/>
      <c r="L50" s="44"/>
      <c r="M50" s="45"/>
      <c r="N50" s="46"/>
      <c r="O50" s="47"/>
      <c r="P50" s="47"/>
      <c r="Q50" s="47"/>
      <c r="R50" s="47"/>
      <c r="S50" s="47"/>
      <c r="T50" s="48"/>
      <c r="U50" s="45"/>
      <c r="V50" s="46"/>
      <c r="W50" s="47"/>
      <c r="X50" s="47"/>
      <c r="Y50" s="47"/>
      <c r="Z50" s="47"/>
      <c r="AA50" s="47"/>
      <c r="AB50" s="48"/>
      <c r="AC50" s="45"/>
      <c r="AD50" s="46"/>
      <c r="AE50" s="47"/>
      <c r="AF50" s="47"/>
      <c r="AG50" s="47"/>
      <c r="AH50" s="47"/>
      <c r="AI50" s="47"/>
      <c r="AJ50" s="48"/>
      <c r="AK50" s="45"/>
      <c r="AL50" s="46"/>
      <c r="AM50" s="47"/>
      <c r="AN50" s="47"/>
      <c r="AO50" s="47"/>
      <c r="AP50" s="47"/>
      <c r="AQ50" s="47"/>
      <c r="AR50" s="48"/>
    </row>
    <row r="51" spans="1:44" ht="12.75">
      <c r="A51" s="25" t="s">
        <v>55</v>
      </c>
      <c r="B51" s="26"/>
      <c r="C51" s="26"/>
      <c r="D51" s="26"/>
      <c r="E51" s="11"/>
      <c r="F51" s="11"/>
      <c r="G51" s="11"/>
      <c r="H51" s="11"/>
      <c r="I51" s="11"/>
      <c r="J51" s="11"/>
      <c r="K51" s="11"/>
      <c r="L51" s="12"/>
      <c r="M51" s="21">
        <f>ROUND(SQRT(O51*O51+R51*R51)*1000/($M$20*1.73),0)</f>
        <v>0</v>
      </c>
      <c r="N51" s="22">
        <f>ROUND(SQRT(O51*O51+P51*P51)*1000/(6.44*1.73),0)</f>
        <v>0</v>
      </c>
      <c r="O51" s="29">
        <v>0</v>
      </c>
      <c r="P51" s="29"/>
      <c r="Q51" s="29"/>
      <c r="R51" s="29">
        <v>0</v>
      </c>
      <c r="S51" s="29"/>
      <c r="T51" s="30"/>
      <c r="U51" s="21">
        <f>ROUND(SQRT(W51*W51+Z51*Z51)*1000/($U$20*1.73),0)</f>
        <v>0</v>
      </c>
      <c r="V51" s="22">
        <f>ROUND(SQRT(W51*W51+X51*X51)*1000/(6.44*1.73),0)</f>
        <v>0</v>
      </c>
      <c r="W51" s="29">
        <v>0</v>
      </c>
      <c r="X51" s="29"/>
      <c r="Y51" s="29"/>
      <c r="Z51" s="29">
        <v>0</v>
      </c>
      <c r="AA51" s="29"/>
      <c r="AB51" s="30"/>
      <c r="AC51" s="21">
        <f>ROUND(SQRT(AE51*AE51+AH51*AH51)*1000/($AC$20*1.73),0)</f>
        <v>0</v>
      </c>
      <c r="AD51" s="22">
        <f>ROUND(SQRT(AE51*AE51+AF51*AF51)*1000/(6.44*1.73),0)</f>
        <v>0</v>
      </c>
      <c r="AE51" s="29">
        <v>0</v>
      </c>
      <c r="AF51" s="29"/>
      <c r="AG51" s="29"/>
      <c r="AH51" s="29">
        <v>0</v>
      </c>
      <c r="AI51" s="29"/>
      <c r="AJ51" s="30"/>
      <c r="AK51" s="21">
        <f>ROUND(SQRT(AM51*AM51+AP51*AP51)*1000/($AK$20*1.73),0)</f>
        <v>0</v>
      </c>
      <c r="AL51" s="22">
        <f>ROUND(SQRT(AM51*AM51+AN51*AN51)*1000/(6.44*1.73),0)</f>
        <v>0</v>
      </c>
      <c r="AM51" s="29">
        <v>0</v>
      </c>
      <c r="AN51" s="29"/>
      <c r="AO51" s="29"/>
      <c r="AP51" s="29">
        <v>0</v>
      </c>
      <c r="AQ51" s="29"/>
      <c r="AR51" s="30"/>
    </row>
    <row r="52" spans="1:44" ht="12.75">
      <c r="A52" s="23" t="s">
        <v>65</v>
      </c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2"/>
      <c r="M52" s="21">
        <f aca="true" t="shared" si="16" ref="M52:M58">ROUND(SQRT(O52*O52+R52*R52)*1000/($M$20*1.73),0)</f>
        <v>34</v>
      </c>
      <c r="N52" s="22">
        <f aca="true" t="shared" si="17" ref="N52:N58">ROUND(SQRT(O52*O52+P52*P52)*1000/(6.44*1.73),0)</f>
        <v>25</v>
      </c>
      <c r="O52" s="29">
        <v>-0.274</v>
      </c>
      <c r="P52" s="29"/>
      <c r="Q52" s="29"/>
      <c r="R52" s="29">
        <v>-0.235</v>
      </c>
      <c r="S52" s="29"/>
      <c r="T52" s="30"/>
      <c r="U52" s="21">
        <f aca="true" t="shared" si="18" ref="U52:U58">ROUND(SQRT(W52*W52+Z52*Z52)*1000/($U$20*1.73),0)</f>
        <v>34</v>
      </c>
      <c r="V52" s="22">
        <f aca="true" t="shared" si="19" ref="V52:V58">ROUND(SQRT(W52*W52+X52*X52)*1000/(6.44*1.73),0)</f>
        <v>25</v>
      </c>
      <c r="W52" s="29">
        <v>-0.274</v>
      </c>
      <c r="X52" s="29"/>
      <c r="Y52" s="29"/>
      <c r="Z52" s="29">
        <v>-0.235</v>
      </c>
      <c r="AA52" s="29"/>
      <c r="AB52" s="30"/>
      <c r="AC52" s="21">
        <f aca="true" t="shared" si="20" ref="AC52:AC58">ROUND(SQRT(AE52*AE52+AH52*AH52)*1000/($AC$20*1.73),0)</f>
        <v>34</v>
      </c>
      <c r="AD52" s="22">
        <f aca="true" t="shared" si="21" ref="AD52:AD58">ROUND(SQRT(AE52*AE52+AF52*AF52)*1000/(6.44*1.73),0)</f>
        <v>25</v>
      </c>
      <c r="AE52" s="29">
        <v>-0.274</v>
      </c>
      <c r="AF52" s="29"/>
      <c r="AG52" s="29"/>
      <c r="AH52" s="29">
        <v>-0.235</v>
      </c>
      <c r="AI52" s="29"/>
      <c r="AJ52" s="30"/>
      <c r="AK52" s="21">
        <f aca="true" t="shared" si="22" ref="AK52:AK58">ROUND(SQRT(AM52*AM52+AP52*AP52)*1000/($AK$20*1.73),0)</f>
        <v>34</v>
      </c>
      <c r="AL52" s="22">
        <f aca="true" t="shared" si="23" ref="AL52:AL58">ROUND(SQRT(AM52*AM52+AN52*AN52)*1000/(6.44*1.73),0)</f>
        <v>25</v>
      </c>
      <c r="AM52" s="29">
        <v>-0.278</v>
      </c>
      <c r="AN52" s="29"/>
      <c r="AO52" s="29"/>
      <c r="AP52" s="29">
        <v>-0.235</v>
      </c>
      <c r="AQ52" s="29"/>
      <c r="AR52" s="30"/>
    </row>
    <row r="53" spans="1:44" ht="12.75">
      <c r="A53" s="25" t="s">
        <v>37</v>
      </c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2"/>
      <c r="M53" s="21">
        <f t="shared" si="16"/>
        <v>189</v>
      </c>
      <c r="N53" s="22">
        <f t="shared" si="17"/>
        <v>160</v>
      </c>
      <c r="O53" s="29">
        <v>-1.786</v>
      </c>
      <c r="P53" s="29"/>
      <c r="Q53" s="29"/>
      <c r="R53" s="29">
        <v>0.95</v>
      </c>
      <c r="S53" s="29"/>
      <c r="T53" s="30"/>
      <c r="U53" s="21">
        <f t="shared" si="18"/>
        <v>200</v>
      </c>
      <c r="V53" s="22">
        <f t="shared" si="19"/>
        <v>173</v>
      </c>
      <c r="W53" s="29">
        <v>-1.93</v>
      </c>
      <c r="X53" s="29"/>
      <c r="Y53" s="29"/>
      <c r="Z53" s="29">
        <v>0.936</v>
      </c>
      <c r="AA53" s="29"/>
      <c r="AB53" s="30"/>
      <c r="AC53" s="21">
        <f t="shared" si="20"/>
        <v>192</v>
      </c>
      <c r="AD53" s="22">
        <f t="shared" si="21"/>
        <v>163</v>
      </c>
      <c r="AE53" s="29">
        <v>-1.814</v>
      </c>
      <c r="AF53" s="29"/>
      <c r="AG53" s="29"/>
      <c r="AH53" s="29">
        <v>0.979</v>
      </c>
      <c r="AI53" s="29"/>
      <c r="AJ53" s="30"/>
      <c r="AK53" s="21">
        <f t="shared" si="22"/>
        <v>194</v>
      </c>
      <c r="AL53" s="22">
        <f t="shared" si="23"/>
        <v>162</v>
      </c>
      <c r="AM53" s="29">
        <v>-1.8</v>
      </c>
      <c r="AN53" s="29"/>
      <c r="AO53" s="29"/>
      <c r="AP53" s="29">
        <v>1.008</v>
      </c>
      <c r="AQ53" s="29"/>
      <c r="AR53" s="30"/>
    </row>
    <row r="54" spans="1:44" ht="12.75">
      <c r="A54" s="23" t="s">
        <v>52</v>
      </c>
      <c r="B54" s="24"/>
      <c r="C54" s="24"/>
      <c r="D54" s="24"/>
      <c r="E54" s="11"/>
      <c r="F54" s="11"/>
      <c r="G54" s="11"/>
      <c r="H54" s="11"/>
      <c r="I54" s="11"/>
      <c r="J54" s="11"/>
      <c r="K54" s="11"/>
      <c r="L54" s="12"/>
      <c r="M54" s="21">
        <f t="shared" si="16"/>
        <v>43</v>
      </c>
      <c r="N54" s="22">
        <f t="shared" si="17"/>
        <v>34</v>
      </c>
      <c r="O54" s="29">
        <v>-0.379</v>
      </c>
      <c r="P54" s="29"/>
      <c r="Q54" s="29"/>
      <c r="R54" s="29">
        <v>-0.254</v>
      </c>
      <c r="S54" s="29"/>
      <c r="T54" s="30"/>
      <c r="U54" s="21">
        <f t="shared" si="18"/>
        <v>42</v>
      </c>
      <c r="V54" s="22">
        <f t="shared" si="19"/>
        <v>34</v>
      </c>
      <c r="W54" s="29">
        <v>-0.384</v>
      </c>
      <c r="X54" s="29"/>
      <c r="Y54" s="29"/>
      <c r="Z54" s="29">
        <v>-0.24</v>
      </c>
      <c r="AA54" s="29"/>
      <c r="AB54" s="30"/>
      <c r="AC54" s="21">
        <f t="shared" si="20"/>
        <v>42</v>
      </c>
      <c r="AD54" s="22">
        <f t="shared" si="21"/>
        <v>34</v>
      </c>
      <c r="AE54" s="29">
        <v>-0.374</v>
      </c>
      <c r="AF54" s="29"/>
      <c r="AG54" s="29"/>
      <c r="AH54" s="29">
        <v>-0.245</v>
      </c>
      <c r="AI54" s="29"/>
      <c r="AJ54" s="30"/>
      <c r="AK54" s="21">
        <f t="shared" si="22"/>
        <v>39</v>
      </c>
      <c r="AL54" s="22">
        <f t="shared" si="23"/>
        <v>31</v>
      </c>
      <c r="AM54" s="29">
        <v>-0.35</v>
      </c>
      <c r="AN54" s="29"/>
      <c r="AO54" s="29"/>
      <c r="AP54" s="29">
        <v>-0.23</v>
      </c>
      <c r="AQ54" s="29"/>
      <c r="AR54" s="30"/>
    </row>
    <row r="55" spans="1:44" ht="12.75">
      <c r="A55" s="23" t="s">
        <v>56</v>
      </c>
      <c r="B55" s="24"/>
      <c r="C55" s="24"/>
      <c r="D55" s="24"/>
      <c r="E55" s="11"/>
      <c r="F55" s="11"/>
      <c r="G55" s="11"/>
      <c r="H55" s="11"/>
      <c r="I55" s="11"/>
      <c r="J55" s="11"/>
      <c r="K55" s="11"/>
      <c r="L55" s="12"/>
      <c r="M55" s="21">
        <f t="shared" si="16"/>
        <v>81</v>
      </c>
      <c r="N55" s="22">
        <f t="shared" si="17"/>
        <v>52</v>
      </c>
      <c r="O55" s="29">
        <v>-0.576</v>
      </c>
      <c r="P55" s="29"/>
      <c r="Q55" s="29"/>
      <c r="R55" s="29">
        <v>-0.648</v>
      </c>
      <c r="S55" s="29"/>
      <c r="T55" s="30"/>
      <c r="U55" s="21">
        <f t="shared" si="18"/>
        <v>67</v>
      </c>
      <c r="V55" s="22">
        <f t="shared" si="19"/>
        <v>39</v>
      </c>
      <c r="W55" s="29">
        <f>0.036-0.468</f>
        <v>-0.43200000000000005</v>
      </c>
      <c r="X55" s="29"/>
      <c r="Y55" s="29"/>
      <c r="Z55" s="29">
        <v>-0.576</v>
      </c>
      <c r="AA55" s="29"/>
      <c r="AB55" s="30"/>
      <c r="AC55" s="21">
        <f t="shared" si="20"/>
        <v>101</v>
      </c>
      <c r="AD55" s="22">
        <f t="shared" si="21"/>
        <v>90</v>
      </c>
      <c r="AE55" s="29">
        <v>-1.008</v>
      </c>
      <c r="AF55" s="29"/>
      <c r="AG55" s="29"/>
      <c r="AH55" s="29">
        <v>-0.396</v>
      </c>
      <c r="AI55" s="29"/>
      <c r="AJ55" s="30"/>
      <c r="AK55" s="21">
        <f t="shared" si="22"/>
        <v>136</v>
      </c>
      <c r="AL55" s="22">
        <f t="shared" si="23"/>
        <v>116</v>
      </c>
      <c r="AM55" s="29">
        <v>-1.296</v>
      </c>
      <c r="AN55" s="29"/>
      <c r="AO55" s="29"/>
      <c r="AP55" s="29">
        <v>-0.648</v>
      </c>
      <c r="AQ55" s="29"/>
      <c r="AR55" s="30"/>
    </row>
    <row r="56" spans="1:44" ht="12.75">
      <c r="A56" s="23" t="s">
        <v>53</v>
      </c>
      <c r="B56" s="24"/>
      <c r="C56" s="24"/>
      <c r="D56" s="24"/>
      <c r="E56" s="11"/>
      <c r="F56" s="11"/>
      <c r="G56" s="11"/>
      <c r="H56" s="11"/>
      <c r="I56" s="11"/>
      <c r="J56" s="11"/>
      <c r="K56" s="11"/>
      <c r="L56" s="12"/>
      <c r="M56" s="21">
        <f t="shared" si="16"/>
        <v>24</v>
      </c>
      <c r="N56" s="22">
        <f t="shared" si="17"/>
        <v>20</v>
      </c>
      <c r="O56" s="29">
        <v>-0.221</v>
      </c>
      <c r="P56" s="29"/>
      <c r="Q56" s="29"/>
      <c r="R56" s="29">
        <v>-0.12</v>
      </c>
      <c r="S56" s="29"/>
      <c r="T56" s="30"/>
      <c r="U56" s="21">
        <f t="shared" si="18"/>
        <v>23</v>
      </c>
      <c r="V56" s="22">
        <f t="shared" si="19"/>
        <v>19</v>
      </c>
      <c r="W56" s="29">
        <v>-0.216</v>
      </c>
      <c r="X56" s="29"/>
      <c r="Y56" s="29"/>
      <c r="Z56" s="29">
        <v>-0.12</v>
      </c>
      <c r="AA56" s="29"/>
      <c r="AB56" s="30"/>
      <c r="AC56" s="21">
        <f t="shared" si="20"/>
        <v>24</v>
      </c>
      <c r="AD56" s="22">
        <f t="shared" si="21"/>
        <v>20</v>
      </c>
      <c r="AE56" s="29">
        <v>-0.221</v>
      </c>
      <c r="AF56" s="29"/>
      <c r="AG56" s="29"/>
      <c r="AH56" s="29">
        <v>-0.125</v>
      </c>
      <c r="AI56" s="29"/>
      <c r="AJ56" s="30"/>
      <c r="AK56" s="21">
        <f t="shared" si="22"/>
        <v>23</v>
      </c>
      <c r="AL56" s="22">
        <f t="shared" si="23"/>
        <v>19</v>
      </c>
      <c r="AM56" s="29">
        <v>-0.216</v>
      </c>
      <c r="AN56" s="29"/>
      <c r="AO56" s="29"/>
      <c r="AP56" s="29">
        <v>-0.115</v>
      </c>
      <c r="AQ56" s="29"/>
      <c r="AR56" s="3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30</v>
      </c>
      <c r="N57" s="22">
        <f t="shared" si="17"/>
        <v>22</v>
      </c>
      <c r="O57" s="29">
        <v>-0.247</v>
      </c>
      <c r="P57" s="29"/>
      <c r="Q57" s="29"/>
      <c r="R57" s="29">
        <v>-0.198</v>
      </c>
      <c r="S57" s="29"/>
      <c r="T57" s="30"/>
      <c r="U57" s="21">
        <f t="shared" si="18"/>
        <v>29</v>
      </c>
      <c r="V57" s="22">
        <f t="shared" si="19"/>
        <v>22</v>
      </c>
      <c r="W57" s="29">
        <v>-0.243</v>
      </c>
      <c r="X57" s="29"/>
      <c r="Y57" s="29"/>
      <c r="Z57" s="29">
        <v>-0.197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-0.245</v>
      </c>
      <c r="AF57" s="29"/>
      <c r="AG57" s="29"/>
      <c r="AH57" s="29">
        <v>-0.198</v>
      </c>
      <c r="AI57" s="29"/>
      <c r="AJ57" s="30"/>
      <c r="AK57" s="21">
        <f t="shared" si="22"/>
        <v>29</v>
      </c>
      <c r="AL57" s="22">
        <f t="shared" si="23"/>
        <v>22</v>
      </c>
      <c r="AM57" s="29">
        <v>-0.243</v>
      </c>
      <c r="AN57" s="29"/>
      <c r="AO57" s="29"/>
      <c r="AP57" s="29">
        <v>-0.194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4" spans="15:41" ht="12.75">
      <c r="O64" s="18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7"/>
      <c r="AD64" s="17"/>
      <c r="AE64" s="18"/>
      <c r="AF64" s="18"/>
      <c r="AG64" s="18"/>
      <c r="AH64" s="17"/>
      <c r="AI64" s="17"/>
      <c r="AJ64" s="17"/>
      <c r="AK64" s="17"/>
      <c r="AL64" s="17"/>
      <c r="AM64" s="18"/>
      <c r="AN64" s="18"/>
      <c r="AO64" s="18"/>
    </row>
    <row r="65" spans="15:41" ht="12.75">
      <c r="O65" s="18"/>
      <c r="P65" s="18"/>
      <c r="Q65" s="18"/>
      <c r="R65" s="17"/>
      <c r="S65" s="17"/>
      <c r="T65" s="17"/>
      <c r="U65" s="17"/>
      <c r="V65" s="17"/>
      <c r="W65" s="18"/>
      <c r="X65" s="18"/>
      <c r="Y65" s="18"/>
      <c r="Z65" s="17"/>
      <c r="AA65" s="17"/>
      <c r="AB65" s="17"/>
      <c r="AC65" s="17"/>
      <c r="AD65" s="17"/>
      <c r="AE65" s="18"/>
      <c r="AF65" s="18"/>
      <c r="AG65" s="18"/>
      <c r="AH65" s="17"/>
      <c r="AI65" s="17"/>
      <c r="AJ65" s="17"/>
      <c r="AK65" s="17"/>
      <c r="AL65" s="17"/>
      <c r="AM65" s="18"/>
      <c r="AN65" s="18"/>
      <c r="AO65" s="18"/>
    </row>
  </sheetData>
  <sheetProtection/>
  <mergeCells count="645">
    <mergeCell ref="U6:V6"/>
    <mergeCell ref="AA6:AB6"/>
    <mergeCell ref="W6:X6"/>
    <mergeCell ref="E6:F6"/>
    <mergeCell ref="O6:P6"/>
    <mergeCell ref="Q6:R6"/>
    <mergeCell ref="Q5:R5"/>
    <mergeCell ref="M5:N5"/>
    <mergeCell ref="G6:H6"/>
    <mergeCell ref="S6:T6"/>
    <mergeCell ref="G5:H5"/>
    <mergeCell ref="I6:J6"/>
    <mergeCell ref="K6:L6"/>
    <mergeCell ref="M6:N6"/>
    <mergeCell ref="U5:V5"/>
    <mergeCell ref="AO7:AP7"/>
    <mergeCell ref="Y7:Z7"/>
    <mergeCell ref="AK7:AL7"/>
    <mergeCell ref="AC6:AD6"/>
    <mergeCell ref="AM6:AN6"/>
    <mergeCell ref="AI6:AJ6"/>
    <mergeCell ref="AK6:AL6"/>
    <mergeCell ref="AE6:AF6"/>
    <mergeCell ref="AG6:AH6"/>
    <mergeCell ref="AQ6:AR6"/>
    <mergeCell ref="AQ5:AR5"/>
    <mergeCell ref="AM5:AN5"/>
    <mergeCell ref="Y6:Z6"/>
    <mergeCell ref="AE5:AF5"/>
    <mergeCell ref="AO5:AP5"/>
    <mergeCell ref="AI5:AJ5"/>
    <mergeCell ref="AO6:AP6"/>
    <mergeCell ref="AK5:AL5"/>
    <mergeCell ref="A1:AR1"/>
    <mergeCell ref="A2:AR2"/>
    <mergeCell ref="A3:L3"/>
    <mergeCell ref="M3:T3"/>
    <mergeCell ref="U3:AB3"/>
    <mergeCell ref="AC3:AJ3"/>
    <mergeCell ref="A4:AR4"/>
    <mergeCell ref="E5:F5"/>
    <mergeCell ref="AK3:AR3"/>
    <mergeCell ref="AA5:AB5"/>
    <mergeCell ref="AC5:AD5"/>
    <mergeCell ref="I5:J5"/>
    <mergeCell ref="K5:L5"/>
    <mergeCell ref="AG5:AH5"/>
    <mergeCell ref="O5:P5"/>
    <mergeCell ref="Y5:Z5"/>
    <mergeCell ref="S5:T5"/>
    <mergeCell ref="W5:X5"/>
    <mergeCell ref="A7:D8"/>
    <mergeCell ref="E7:F7"/>
    <mergeCell ref="E8:L8"/>
    <mergeCell ref="A10:D11"/>
    <mergeCell ref="E10:F10"/>
    <mergeCell ref="AK8:AR8"/>
    <mergeCell ref="M8:T8"/>
    <mergeCell ref="U8:AB8"/>
    <mergeCell ref="M9:N9"/>
    <mergeCell ref="O9:P9"/>
    <mergeCell ref="AC8:AJ8"/>
    <mergeCell ref="AI9:AJ9"/>
    <mergeCell ref="AK9:AL9"/>
    <mergeCell ref="AG9:AH9"/>
    <mergeCell ref="AQ9:AR9"/>
    <mergeCell ref="Q9:R9"/>
    <mergeCell ref="S9:T9"/>
    <mergeCell ref="U9:V9"/>
    <mergeCell ref="AQ7:AR7"/>
    <mergeCell ref="AC7:AD7"/>
    <mergeCell ref="AE7:AF7"/>
    <mergeCell ref="AG7:AH7"/>
    <mergeCell ref="AI7:AJ7"/>
    <mergeCell ref="AM7:AN7"/>
    <mergeCell ref="E11:L11"/>
    <mergeCell ref="AO9:AP9"/>
    <mergeCell ref="AM9:AN9"/>
    <mergeCell ref="AE9:AF9"/>
    <mergeCell ref="W10:X10"/>
    <mergeCell ref="Y10:Z10"/>
    <mergeCell ref="K10:L10"/>
    <mergeCell ref="E9:F9"/>
    <mergeCell ref="G9:H9"/>
    <mergeCell ref="I9:J9"/>
    <mergeCell ref="K9:L9"/>
    <mergeCell ref="W9:X9"/>
    <mergeCell ref="AC9:AD9"/>
    <mergeCell ref="Y9:Z9"/>
    <mergeCell ref="AA9:AB9"/>
    <mergeCell ref="AA10:AB10"/>
    <mergeCell ref="W7:X7"/>
    <mergeCell ref="AA7:AB7"/>
    <mergeCell ref="G10:H10"/>
    <mergeCell ref="I10:J10"/>
    <mergeCell ref="G7:H7"/>
    <mergeCell ref="I7:J7"/>
    <mergeCell ref="K7:L7"/>
    <mergeCell ref="U7:V7"/>
    <mergeCell ref="M7:N7"/>
    <mergeCell ref="O7:P7"/>
    <mergeCell ref="Q7:R7"/>
    <mergeCell ref="S7:T7"/>
    <mergeCell ref="AC10:AD10"/>
    <mergeCell ref="AK12:AL12"/>
    <mergeCell ref="AK11:AR11"/>
    <mergeCell ref="AQ10:AR10"/>
    <mergeCell ref="AK10:AL10"/>
    <mergeCell ref="AE10:AF10"/>
    <mergeCell ref="AO10:AP10"/>
    <mergeCell ref="AG10:AH10"/>
    <mergeCell ref="AM12:AN12"/>
    <mergeCell ref="AQ12:AR12"/>
    <mergeCell ref="AM10:AN10"/>
    <mergeCell ref="M12:N12"/>
    <mergeCell ref="O13:P13"/>
    <mergeCell ref="K12:L12"/>
    <mergeCell ref="K13:L13"/>
    <mergeCell ref="Q13:R13"/>
    <mergeCell ref="Q12:R12"/>
    <mergeCell ref="S12:T12"/>
    <mergeCell ref="S13:T13"/>
    <mergeCell ref="O10:P10"/>
    <mergeCell ref="Q10:R10"/>
    <mergeCell ref="S10:T10"/>
    <mergeCell ref="M10:N10"/>
    <mergeCell ref="U10:V10"/>
    <mergeCell ref="AC12:AD12"/>
    <mergeCell ref="M11:T11"/>
    <mergeCell ref="Y12:Z12"/>
    <mergeCell ref="AA12:AB12"/>
    <mergeCell ref="U11:AB11"/>
    <mergeCell ref="W12:X12"/>
    <mergeCell ref="AC11:AJ11"/>
    <mergeCell ref="AI10:AJ10"/>
    <mergeCell ref="AE12:AF12"/>
    <mergeCell ref="AG12:AH12"/>
    <mergeCell ref="G12:H12"/>
    <mergeCell ref="I12:J12"/>
    <mergeCell ref="G13:H13"/>
    <mergeCell ref="I13:J13"/>
    <mergeCell ref="AK16:AR16"/>
    <mergeCell ref="AK13:AL13"/>
    <mergeCell ref="AN14:AO14"/>
    <mergeCell ref="E12:F12"/>
    <mergeCell ref="U12:V12"/>
    <mergeCell ref="O12:P12"/>
    <mergeCell ref="AO12:AP12"/>
    <mergeCell ref="AI12:AJ12"/>
    <mergeCell ref="AC14:AE14"/>
    <mergeCell ref="AF14:AG14"/>
    <mergeCell ref="C16:D16"/>
    <mergeCell ref="U13:V13"/>
    <mergeCell ref="AC13:AD13"/>
    <mergeCell ref="M14:O14"/>
    <mergeCell ref="P14:Q14"/>
    <mergeCell ref="Y13:Z13"/>
    <mergeCell ref="R14:T14"/>
    <mergeCell ref="M13:N13"/>
    <mergeCell ref="E13:F13"/>
    <mergeCell ref="M16:T16"/>
    <mergeCell ref="AQ13:AR13"/>
    <mergeCell ref="AM13:AN13"/>
    <mergeCell ref="AO13:AP13"/>
    <mergeCell ref="AP14:AR14"/>
    <mergeCell ref="AK14:AM14"/>
    <mergeCell ref="C17:D17"/>
    <mergeCell ref="E17:L17"/>
    <mergeCell ref="E16:L16"/>
    <mergeCell ref="AI13:AJ13"/>
    <mergeCell ref="X14:Y14"/>
    <mergeCell ref="U14:W14"/>
    <mergeCell ref="AA13:AB13"/>
    <mergeCell ref="AG13:AH13"/>
    <mergeCell ref="W13:X13"/>
    <mergeCell ref="AE13:AF13"/>
    <mergeCell ref="AC16:AJ16"/>
    <mergeCell ref="AH14:AJ14"/>
    <mergeCell ref="A15:AR15"/>
    <mergeCell ref="A16:B16"/>
    <mergeCell ref="U16:AB16"/>
    <mergeCell ref="E14:L14"/>
    <mergeCell ref="A13:D14"/>
    <mergeCell ref="Z14:AB14"/>
    <mergeCell ref="M17:T17"/>
    <mergeCell ref="AP22:AR23"/>
    <mergeCell ref="AM25:AO25"/>
    <mergeCell ref="W22:Y23"/>
    <mergeCell ref="AE22:AG23"/>
    <mergeCell ref="AK18:AR18"/>
    <mergeCell ref="M19:T19"/>
    <mergeCell ref="AK19:AR19"/>
    <mergeCell ref="AC17:AJ17"/>
    <mergeCell ref="AK17:AR17"/>
    <mergeCell ref="U22:V23"/>
    <mergeCell ref="A21:AR21"/>
    <mergeCell ref="C18:D18"/>
    <mergeCell ref="E18:L18"/>
    <mergeCell ref="A19:B19"/>
    <mergeCell ref="A18:B18"/>
    <mergeCell ref="E19:L19"/>
    <mergeCell ref="AC19:AJ19"/>
    <mergeCell ref="C19:D19"/>
    <mergeCell ref="AC18:AJ18"/>
    <mergeCell ref="A17:B17"/>
    <mergeCell ref="U17:AB17"/>
    <mergeCell ref="AP25:AR25"/>
    <mergeCell ref="AK25:AL25"/>
    <mergeCell ref="AK22:AL23"/>
    <mergeCell ref="AM22:AO23"/>
    <mergeCell ref="AK20:AR20"/>
    <mergeCell ref="AC20:AJ20"/>
    <mergeCell ref="AH25:AJ25"/>
    <mergeCell ref="U19:AB19"/>
    <mergeCell ref="M18:T18"/>
    <mergeCell ref="U18:AB18"/>
    <mergeCell ref="R22:T23"/>
    <mergeCell ref="Z22:AB23"/>
    <mergeCell ref="M20:T20"/>
    <mergeCell ref="A20:B20"/>
    <mergeCell ref="U20:AB20"/>
    <mergeCell ref="A24:D24"/>
    <mergeCell ref="E24:AR24"/>
    <mergeCell ref="O22:Q23"/>
    <mergeCell ref="G22:H22"/>
    <mergeCell ref="AC22:AD23"/>
    <mergeCell ref="M22:N23"/>
    <mergeCell ref="K22:L22"/>
    <mergeCell ref="C20:D20"/>
    <mergeCell ref="E20:L20"/>
    <mergeCell ref="E22:F22"/>
    <mergeCell ref="I22:J22"/>
    <mergeCell ref="Z25:AB25"/>
    <mergeCell ref="AC25:AD25"/>
    <mergeCell ref="AE25:AG25"/>
    <mergeCell ref="W25:Y25"/>
    <mergeCell ref="AH22:AJ23"/>
    <mergeCell ref="A22:D23"/>
    <mergeCell ref="A25:D25"/>
    <mergeCell ref="M25:N25"/>
    <mergeCell ref="O25:Q25"/>
    <mergeCell ref="R25:T25"/>
    <mergeCell ref="U25:V25"/>
    <mergeCell ref="A27:D27"/>
    <mergeCell ref="M27:N27"/>
    <mergeCell ref="O27:Q27"/>
    <mergeCell ref="R27:T27"/>
    <mergeCell ref="Z26:AB26"/>
    <mergeCell ref="AE27:AG27"/>
    <mergeCell ref="AE26:AG26"/>
    <mergeCell ref="U26:V26"/>
    <mergeCell ref="W26:Y26"/>
    <mergeCell ref="A26:D26"/>
    <mergeCell ref="M26:N26"/>
    <mergeCell ref="O26:Q26"/>
    <mergeCell ref="R26:T26"/>
    <mergeCell ref="AP27:AR27"/>
    <mergeCell ref="AH27:AJ27"/>
    <mergeCell ref="AP29:AR29"/>
    <mergeCell ref="AH28:AJ28"/>
    <mergeCell ref="U27:V27"/>
    <mergeCell ref="W27:Y27"/>
    <mergeCell ref="Z27:AB27"/>
    <mergeCell ref="AH26:AJ26"/>
    <mergeCell ref="AC26:AD26"/>
    <mergeCell ref="AM27:AO27"/>
    <mergeCell ref="AP26:AR26"/>
    <mergeCell ref="AK27:AL27"/>
    <mergeCell ref="AK26:AL26"/>
    <mergeCell ref="AM26:AO26"/>
    <mergeCell ref="AC27:AD27"/>
    <mergeCell ref="A28:D28"/>
    <mergeCell ref="M28:N28"/>
    <mergeCell ref="O28:Q28"/>
    <mergeCell ref="R28:T28"/>
    <mergeCell ref="U29:V29"/>
    <mergeCell ref="AC29:AD29"/>
    <mergeCell ref="A29:D29"/>
    <mergeCell ref="AP28:AR28"/>
    <mergeCell ref="AM28:AO28"/>
    <mergeCell ref="A30:D30"/>
    <mergeCell ref="E30:AR30"/>
    <mergeCell ref="U31:V31"/>
    <mergeCell ref="W31:Y31"/>
    <mergeCell ref="Z31:AB31"/>
    <mergeCell ref="U28:V28"/>
    <mergeCell ref="W28:Y28"/>
    <mergeCell ref="Z28:AB28"/>
    <mergeCell ref="W29:Y29"/>
    <mergeCell ref="Z29:AB29"/>
    <mergeCell ref="AE31:AG31"/>
    <mergeCell ref="AM29:AO29"/>
    <mergeCell ref="AC28:AD28"/>
    <mergeCell ref="AK28:AL28"/>
    <mergeCell ref="AK31:AL31"/>
    <mergeCell ref="AM31:AO31"/>
    <mergeCell ref="AK29:AL29"/>
    <mergeCell ref="AH31:AJ31"/>
    <mergeCell ref="AE28:AG28"/>
    <mergeCell ref="AE29:AG29"/>
    <mergeCell ref="M29:N29"/>
    <mergeCell ref="O29:Q29"/>
    <mergeCell ref="R29:T29"/>
    <mergeCell ref="AH29:AJ29"/>
    <mergeCell ref="AC31:AD31"/>
    <mergeCell ref="A31:D31"/>
    <mergeCell ref="M31:N31"/>
    <mergeCell ref="O31:Q31"/>
    <mergeCell ref="R31:T31"/>
    <mergeCell ref="AP37:AR37"/>
    <mergeCell ref="AP36:AR36"/>
    <mergeCell ref="AH32:AJ32"/>
    <mergeCell ref="AP32:AR32"/>
    <mergeCell ref="AK32:AL32"/>
    <mergeCell ref="AE32:AG32"/>
    <mergeCell ref="U32:V32"/>
    <mergeCell ref="W32:Y32"/>
    <mergeCell ref="Z32:AB32"/>
    <mergeCell ref="AC32:AD32"/>
    <mergeCell ref="U33:V33"/>
    <mergeCell ref="Z33:AB33"/>
    <mergeCell ref="W33:Y33"/>
    <mergeCell ref="A32:D32"/>
    <mergeCell ref="M32:N32"/>
    <mergeCell ref="O32:Q32"/>
    <mergeCell ref="R32:T32"/>
    <mergeCell ref="A33:D33"/>
    <mergeCell ref="M33:N33"/>
    <mergeCell ref="O33:Q33"/>
    <mergeCell ref="R33:T33"/>
    <mergeCell ref="AM32:AO32"/>
    <mergeCell ref="AC33:AD33"/>
    <mergeCell ref="AE33:AG33"/>
    <mergeCell ref="AK33:AL33"/>
    <mergeCell ref="AH33:AJ33"/>
    <mergeCell ref="AP33:AR33"/>
    <mergeCell ref="AP34:AR34"/>
    <mergeCell ref="R36:T36"/>
    <mergeCell ref="AH36:AJ36"/>
    <mergeCell ref="AC36:AD36"/>
    <mergeCell ref="Z35:AB35"/>
    <mergeCell ref="Z36:AB36"/>
    <mergeCell ref="Z34:AB34"/>
    <mergeCell ref="AH35:AJ35"/>
    <mergeCell ref="AC34:AD34"/>
    <mergeCell ref="A34:D34"/>
    <mergeCell ref="R34:T34"/>
    <mergeCell ref="U34:V34"/>
    <mergeCell ref="AK36:AL36"/>
    <mergeCell ref="AE34:AG34"/>
    <mergeCell ref="A36:D36"/>
    <mergeCell ref="M36:N36"/>
    <mergeCell ref="O36:Q36"/>
    <mergeCell ref="AH34:AJ34"/>
    <mergeCell ref="AK34:AL34"/>
    <mergeCell ref="AP31:AR31"/>
    <mergeCell ref="AP38:AR38"/>
    <mergeCell ref="M38:N38"/>
    <mergeCell ref="U36:V36"/>
    <mergeCell ref="W34:Y34"/>
    <mergeCell ref="W37:Y37"/>
    <mergeCell ref="U35:V35"/>
    <mergeCell ref="Z37:AB37"/>
    <mergeCell ref="AC37:AD37"/>
    <mergeCell ref="M34:N34"/>
    <mergeCell ref="O34:Q34"/>
    <mergeCell ref="AM38:AO38"/>
    <mergeCell ref="AE38:AG38"/>
    <mergeCell ref="Z38:AB38"/>
    <mergeCell ref="AC35:AD35"/>
    <mergeCell ref="AE35:AG35"/>
    <mergeCell ref="AE36:AG36"/>
    <mergeCell ref="AE37:AG37"/>
    <mergeCell ref="AC38:AD38"/>
    <mergeCell ref="AP35:AR35"/>
    <mergeCell ref="AM34:AO34"/>
    <mergeCell ref="AM33:AO33"/>
    <mergeCell ref="AM36:AO36"/>
    <mergeCell ref="AM35:AO35"/>
    <mergeCell ref="AK40:AL40"/>
    <mergeCell ref="U40:V40"/>
    <mergeCell ref="AE40:AG40"/>
    <mergeCell ref="AH40:AJ40"/>
    <mergeCell ref="AP40:AR40"/>
    <mergeCell ref="AM40:AO40"/>
    <mergeCell ref="W40:Y40"/>
    <mergeCell ref="AC40:AD40"/>
    <mergeCell ref="A38:D38"/>
    <mergeCell ref="U38:V38"/>
    <mergeCell ref="AK38:AL38"/>
    <mergeCell ref="O37:Q37"/>
    <mergeCell ref="R35:T35"/>
    <mergeCell ref="O38:Q38"/>
    <mergeCell ref="R38:T38"/>
    <mergeCell ref="W38:Y38"/>
    <mergeCell ref="AK35:AL35"/>
    <mergeCell ref="A39:D39"/>
    <mergeCell ref="E39:AR39"/>
    <mergeCell ref="M37:N37"/>
    <mergeCell ref="W35:Y35"/>
    <mergeCell ref="W36:Y36"/>
    <mergeCell ref="A37:D37"/>
    <mergeCell ref="U37:V37"/>
    <mergeCell ref="R37:T37"/>
    <mergeCell ref="A35:D35"/>
    <mergeCell ref="M35:N35"/>
    <mergeCell ref="AH37:AJ37"/>
    <mergeCell ref="AK37:AL37"/>
    <mergeCell ref="AM37:AO37"/>
    <mergeCell ref="O40:Q40"/>
    <mergeCell ref="R40:T40"/>
    <mergeCell ref="A40:D40"/>
    <mergeCell ref="U41:V41"/>
    <mergeCell ref="M40:N40"/>
    <mergeCell ref="M41:N41"/>
    <mergeCell ref="O41:Q41"/>
    <mergeCell ref="O35:Q35"/>
    <mergeCell ref="AH38:AJ38"/>
    <mergeCell ref="Z40:AB40"/>
    <mergeCell ref="A42:D42"/>
    <mergeCell ref="M42:N42"/>
    <mergeCell ref="O42:Q42"/>
    <mergeCell ref="R42:T42"/>
    <mergeCell ref="AH41:AJ41"/>
    <mergeCell ref="AE41:AG41"/>
    <mergeCell ref="W41:Y41"/>
    <mergeCell ref="Z41:AB41"/>
    <mergeCell ref="AC41:AD41"/>
    <mergeCell ref="W42:Y42"/>
    <mergeCell ref="A41:D41"/>
    <mergeCell ref="R41:T41"/>
    <mergeCell ref="U42:V42"/>
    <mergeCell ref="AM45:AO45"/>
    <mergeCell ref="AP44:AR44"/>
    <mergeCell ref="AP42:AR42"/>
    <mergeCell ref="AM43:AO43"/>
    <mergeCell ref="AP45:AR45"/>
    <mergeCell ref="AK44:AL44"/>
    <mergeCell ref="AK45:AL45"/>
    <mergeCell ref="AM44:AO44"/>
    <mergeCell ref="AP41:AR41"/>
    <mergeCell ref="AK41:AL41"/>
    <mergeCell ref="AM41:AO41"/>
    <mergeCell ref="AK42:AL42"/>
    <mergeCell ref="AM42:AO42"/>
    <mergeCell ref="AP43:AR43"/>
    <mergeCell ref="AK43:AL43"/>
    <mergeCell ref="AE42:AG42"/>
    <mergeCell ref="AC42:AD42"/>
    <mergeCell ref="AC43:AD43"/>
    <mergeCell ref="Z42:AB42"/>
    <mergeCell ref="Z43:AB43"/>
    <mergeCell ref="U43:V43"/>
    <mergeCell ref="AC44:AD44"/>
    <mergeCell ref="AH46:AJ46"/>
    <mergeCell ref="AH42:AJ42"/>
    <mergeCell ref="AH43:AJ43"/>
    <mergeCell ref="AE43:AG43"/>
    <mergeCell ref="W44:Y44"/>
    <mergeCell ref="W43:Y43"/>
    <mergeCell ref="Z44:AB44"/>
    <mergeCell ref="U46:V46"/>
    <mergeCell ref="W46:Y46"/>
    <mergeCell ref="AE45:AG45"/>
    <mergeCell ref="AE44:AG44"/>
    <mergeCell ref="U44:V44"/>
    <mergeCell ref="R44:T44"/>
    <mergeCell ref="M44:N44"/>
    <mergeCell ref="O44:Q44"/>
    <mergeCell ref="AH45:AJ45"/>
    <mergeCell ref="A46:D46"/>
    <mergeCell ref="M48:N48"/>
    <mergeCell ref="O49:Q49"/>
    <mergeCell ref="R49:T49"/>
    <mergeCell ref="R48:T48"/>
    <mergeCell ref="A48:D48"/>
    <mergeCell ref="O48:Q48"/>
    <mergeCell ref="A47:D47"/>
    <mergeCell ref="M47:N47"/>
    <mergeCell ref="M46:N46"/>
    <mergeCell ref="AC45:AD45"/>
    <mergeCell ref="U47:V47"/>
    <mergeCell ref="AE48:AG48"/>
    <mergeCell ref="U48:V48"/>
    <mergeCell ref="W48:Y48"/>
    <mergeCell ref="Z45:AB45"/>
    <mergeCell ref="U45:V45"/>
    <mergeCell ref="W45:Y45"/>
    <mergeCell ref="O47:Q47"/>
    <mergeCell ref="AH44:AJ44"/>
    <mergeCell ref="A43:D43"/>
    <mergeCell ref="M43:N43"/>
    <mergeCell ref="O43:Q43"/>
    <mergeCell ref="AP49:AR49"/>
    <mergeCell ref="AP48:AR48"/>
    <mergeCell ref="AM49:AO49"/>
    <mergeCell ref="AK49:AL49"/>
    <mergeCell ref="AM48:AO48"/>
    <mergeCell ref="AK48:AL48"/>
    <mergeCell ref="Z46:AB46"/>
    <mergeCell ref="O46:Q46"/>
    <mergeCell ref="R46:T46"/>
    <mergeCell ref="AH48:AJ48"/>
    <mergeCell ref="AK46:AL46"/>
    <mergeCell ref="AE46:AG46"/>
    <mergeCell ref="AH49:AJ49"/>
    <mergeCell ref="AE49:AG49"/>
    <mergeCell ref="R47:T47"/>
    <mergeCell ref="R43:T43"/>
    <mergeCell ref="A45:D45"/>
    <mergeCell ref="M45:N45"/>
    <mergeCell ref="O45:Q45"/>
    <mergeCell ref="R45:T45"/>
    <mergeCell ref="A44:D44"/>
    <mergeCell ref="AM46:AO46"/>
    <mergeCell ref="AP46:AR46"/>
    <mergeCell ref="AK47:AL47"/>
    <mergeCell ref="AC47:AD47"/>
    <mergeCell ref="AP47:AR47"/>
    <mergeCell ref="AM47:AO47"/>
    <mergeCell ref="W49:Y49"/>
    <mergeCell ref="AC48:AD48"/>
    <mergeCell ref="AE47:AG47"/>
    <mergeCell ref="AC46:AD46"/>
    <mergeCell ref="AH47:AJ47"/>
    <mergeCell ref="W47:Y47"/>
    <mergeCell ref="Z47:AB47"/>
    <mergeCell ref="Z48:AB48"/>
    <mergeCell ref="AC49:AD49"/>
    <mergeCell ref="Z51:AB51"/>
    <mergeCell ref="U54:V54"/>
    <mergeCell ref="AC53:AD53"/>
    <mergeCell ref="R52:T52"/>
    <mergeCell ref="Z52:AB52"/>
    <mergeCell ref="U49:V49"/>
    <mergeCell ref="M49:N49"/>
    <mergeCell ref="Z49:AB49"/>
    <mergeCell ref="W52:Y52"/>
    <mergeCell ref="W51:Y51"/>
    <mergeCell ref="O51:Q51"/>
    <mergeCell ref="R51:T51"/>
    <mergeCell ref="E50:AR50"/>
    <mergeCell ref="A54:D54"/>
    <mergeCell ref="O52:Q52"/>
    <mergeCell ref="AE51:AG51"/>
    <mergeCell ref="U52:V52"/>
    <mergeCell ref="U51:V51"/>
    <mergeCell ref="AC55:AD55"/>
    <mergeCell ref="AE55:AG55"/>
    <mergeCell ref="U55:V55"/>
    <mergeCell ref="W55:Y55"/>
    <mergeCell ref="Z55:AB55"/>
    <mergeCell ref="AE52:AG52"/>
    <mergeCell ref="Z53:AB53"/>
    <mergeCell ref="AE53:AG53"/>
    <mergeCell ref="W54:Y54"/>
    <mergeCell ref="U53:V53"/>
    <mergeCell ref="W53:Y53"/>
    <mergeCell ref="AE54:AG54"/>
    <mergeCell ref="Z54:AB54"/>
    <mergeCell ref="AC54:AD54"/>
    <mergeCell ref="AC51:AD51"/>
    <mergeCell ref="AC52:AD52"/>
    <mergeCell ref="A49:D49"/>
    <mergeCell ref="M54:N54"/>
    <mergeCell ref="A56:D56"/>
    <mergeCell ref="A51:D51"/>
    <mergeCell ref="M51:N51"/>
    <mergeCell ref="A50:D50"/>
    <mergeCell ref="A60:L60"/>
    <mergeCell ref="M60:T60"/>
    <mergeCell ref="U60:AB60"/>
    <mergeCell ref="Z57:AB57"/>
    <mergeCell ref="U57:V57"/>
    <mergeCell ref="W57:Y57"/>
    <mergeCell ref="A57:D57"/>
    <mergeCell ref="M57:N57"/>
    <mergeCell ref="A59:AR59"/>
    <mergeCell ref="AP58:AR58"/>
    <mergeCell ref="O54:Q54"/>
    <mergeCell ref="A52:D52"/>
    <mergeCell ref="M52:N52"/>
    <mergeCell ref="A55:D55"/>
    <mergeCell ref="M55:N55"/>
    <mergeCell ref="O55:Q55"/>
    <mergeCell ref="A53:D53"/>
    <mergeCell ref="M53:N53"/>
    <mergeCell ref="M56:N56"/>
    <mergeCell ref="W56:Y56"/>
    <mergeCell ref="U56:V56"/>
    <mergeCell ref="Z56:AB56"/>
    <mergeCell ref="A58:D58"/>
    <mergeCell ref="M58:N58"/>
    <mergeCell ref="O58:Q58"/>
    <mergeCell ref="R58:T58"/>
    <mergeCell ref="R56:T56"/>
    <mergeCell ref="O57:Q57"/>
    <mergeCell ref="R57:T57"/>
    <mergeCell ref="O56:Q56"/>
    <mergeCell ref="R54:T54"/>
    <mergeCell ref="O53:Q53"/>
    <mergeCell ref="R53:T53"/>
    <mergeCell ref="AM57:AO57"/>
    <mergeCell ref="AK57:AL57"/>
    <mergeCell ref="AC60:AJ60"/>
    <mergeCell ref="W58:Y58"/>
    <mergeCell ref="AK58:AL58"/>
    <mergeCell ref="AH58:AJ58"/>
    <mergeCell ref="AE58:AG58"/>
    <mergeCell ref="AK60:AR60"/>
    <mergeCell ref="Z58:AB58"/>
    <mergeCell ref="AC58:AD58"/>
    <mergeCell ref="AM58:AO58"/>
    <mergeCell ref="U58:V58"/>
    <mergeCell ref="AM55:AO55"/>
    <mergeCell ref="AH55:AJ55"/>
    <mergeCell ref="AK55:AL55"/>
    <mergeCell ref="AH54:AJ54"/>
    <mergeCell ref="AP53:AR53"/>
    <mergeCell ref="AM53:AO53"/>
    <mergeCell ref="AP55:AR55"/>
    <mergeCell ref="AM52:AO52"/>
    <mergeCell ref="R55:T55"/>
    <mergeCell ref="AP56:AR56"/>
    <mergeCell ref="AM56:AO56"/>
    <mergeCell ref="AH56:AJ56"/>
    <mergeCell ref="AK56:AL56"/>
    <mergeCell ref="AC56:AD56"/>
    <mergeCell ref="AE57:AG57"/>
    <mergeCell ref="AE56:AG56"/>
    <mergeCell ref="AC57:AD57"/>
    <mergeCell ref="AP57:AR57"/>
    <mergeCell ref="AH57:AJ57"/>
    <mergeCell ref="AP54:AR54"/>
    <mergeCell ref="AH51:AJ51"/>
    <mergeCell ref="AM54:AO54"/>
    <mergeCell ref="AH53:AJ53"/>
    <mergeCell ref="AK54:AL54"/>
    <mergeCell ref="AP51:AR51"/>
    <mergeCell ref="AK51:AL51"/>
    <mergeCell ref="AM51:AO51"/>
    <mergeCell ref="AK53:AL53"/>
    <mergeCell ref="AK52:AL52"/>
    <mergeCell ref="AH52:AJ52"/>
    <mergeCell ref="AP52:A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pane ySplit="3" topLeftCell="A4" activePane="bottomLeft" state="frozen"/>
      <selection pane="topLeft" activeCell="A17" sqref="A17:AR17"/>
      <selection pane="bottomLeft" activeCell="E39" sqref="E39:AR39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0.375</v>
      </c>
      <c r="N3" s="125"/>
      <c r="O3" s="125"/>
      <c r="P3" s="125"/>
      <c r="Q3" s="125"/>
      <c r="R3" s="125"/>
      <c r="S3" s="125"/>
      <c r="T3" s="125"/>
      <c r="U3" s="125">
        <v>0.4166666666666667</v>
      </c>
      <c r="V3" s="125"/>
      <c r="W3" s="125"/>
      <c r="X3" s="125"/>
      <c r="Y3" s="125"/>
      <c r="Z3" s="125"/>
      <c r="AA3" s="125"/>
      <c r="AB3" s="125"/>
      <c r="AC3" s="125">
        <v>0.4583333333333333</v>
      </c>
      <c r="AD3" s="125"/>
      <c r="AE3" s="125"/>
      <c r="AF3" s="125"/>
      <c r="AG3" s="125"/>
      <c r="AH3" s="125"/>
      <c r="AI3" s="125"/>
      <c r="AJ3" s="125"/>
      <c r="AK3" s="125">
        <v>0.5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404</v>
      </c>
      <c r="N6" s="108">
        <f>ROUND(SQRT(O6*O6+P6*P6)*1000/(6.44*1.73),0)</f>
        <v>386</v>
      </c>
      <c r="O6" s="109">
        <v>4.301</v>
      </c>
      <c r="P6" s="109"/>
      <c r="Q6" s="137">
        <v>0.019</v>
      </c>
      <c r="R6" s="137"/>
      <c r="S6" s="110">
        <f>ROUND(O6/SQRT(O6*O6+Q6*Q6),3)</f>
        <v>1</v>
      </c>
      <c r="T6" s="111"/>
      <c r="U6" s="107">
        <f>ROUND(SQRT(W6*W6+Y6*Y6)*1000/(U20*1.73),0)</f>
        <v>405</v>
      </c>
      <c r="V6" s="108">
        <f>ROUND(SQRT(W6*W6+X6*X6)*1000/(6.44*1.73),0)</f>
        <v>384</v>
      </c>
      <c r="W6" s="109">
        <v>4.282</v>
      </c>
      <c r="X6" s="109"/>
      <c r="Y6" s="109">
        <v>0.403</v>
      </c>
      <c r="Z6" s="109"/>
      <c r="AA6" s="110">
        <f>ROUND(W6/SQRT(W6*W6+Y6*Y6),3)</f>
        <v>0.996</v>
      </c>
      <c r="AB6" s="111"/>
      <c r="AC6" s="107">
        <f>ROUND(SQRT(AE6*AE6+AG6*AG6)*1000/(AC20*1.73),0)</f>
        <v>402</v>
      </c>
      <c r="AD6" s="108">
        <f>ROUND(SQRT(AE6*AE6+AF6*AF6)*1000/(6.44*1.73),0)</f>
        <v>384</v>
      </c>
      <c r="AE6" s="109">
        <v>4.282</v>
      </c>
      <c r="AF6" s="109"/>
      <c r="AG6" s="109">
        <v>0</v>
      </c>
      <c r="AH6" s="109"/>
      <c r="AI6" s="110">
        <f>ROUND(AE6/SQRT(AE6*AE6+AG6*AG6),3)</f>
        <v>1</v>
      </c>
      <c r="AJ6" s="111"/>
      <c r="AK6" s="107">
        <f>ROUND(SQRT(AM6*AM6+AO6*AO6)*1000/(AK20*1.73),0)</f>
        <v>406</v>
      </c>
      <c r="AL6" s="108">
        <f>ROUND(SQRT(AM6*AM6+AN6*AN6)*1000/(6.44*1.73),0)</f>
        <v>388</v>
      </c>
      <c r="AM6" s="109">
        <v>4.32</v>
      </c>
      <c r="AN6" s="109"/>
      <c r="AO6" s="109">
        <v>0.115</v>
      </c>
      <c r="AP6" s="109"/>
      <c r="AQ6" s="110">
        <f>ROUND(AM6/SQRT(AM6*AM6+AO6*AO6),3)</f>
        <v>1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99" t="s">
        <v>15</v>
      </c>
      <c r="F8" s="98"/>
      <c r="G8" s="98"/>
      <c r="H8" s="98"/>
      <c r="I8" s="98"/>
      <c r="J8" s="98"/>
      <c r="K8" s="98"/>
      <c r="L8" s="100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400</v>
      </c>
      <c r="N9" s="108">
        <f>ROUND(SQRT(O9*O9+P9*P9)*1000/(6.44*1.73),0)</f>
        <v>389</v>
      </c>
      <c r="O9" s="109">
        <v>4.339</v>
      </c>
      <c r="P9" s="109"/>
      <c r="Q9" s="109">
        <v>0.384</v>
      </c>
      <c r="R9" s="109"/>
      <c r="S9" s="110">
        <f>ROUND(O9/SQRT(O9*O9+Q9*Q9),3)</f>
        <v>0.996</v>
      </c>
      <c r="T9" s="111"/>
      <c r="U9" s="107">
        <f>ROUND(SQRT(W9*W9+Y9*Y9)*1000/(U19*1.73),0)</f>
        <v>396</v>
      </c>
      <c r="V9" s="108">
        <f>ROUND(SQRT(W9*W9+X9*X9)*1000/(6.44*1.73),0)</f>
        <v>386</v>
      </c>
      <c r="W9" s="109">
        <v>4.301</v>
      </c>
      <c r="X9" s="109"/>
      <c r="Y9" s="109">
        <v>0.326</v>
      </c>
      <c r="Z9" s="109"/>
      <c r="AA9" s="110">
        <f>ROUND(W9/SQRT(W9*W9+Y9*Y9),3)</f>
        <v>0.997</v>
      </c>
      <c r="AB9" s="111"/>
      <c r="AC9" s="107">
        <f>ROUND(SQRT(AE9*AE9+AG9*AG9)*1000/(AC19*1.73),0)</f>
        <v>396</v>
      </c>
      <c r="AD9" s="108">
        <f>ROUND(SQRT(AE9*AE9+AF9*AF9)*1000/(6.44*1.73),0)</f>
        <v>386</v>
      </c>
      <c r="AE9" s="109">
        <v>4.301</v>
      </c>
      <c r="AF9" s="109"/>
      <c r="AG9" s="109">
        <v>0.23</v>
      </c>
      <c r="AH9" s="109"/>
      <c r="AI9" s="110">
        <f>ROUND(AE9/SQRT(AE9*AE9+AG9*AG9),3)</f>
        <v>0.999</v>
      </c>
      <c r="AJ9" s="111"/>
      <c r="AK9" s="107">
        <f>ROUND(SQRT(AM9*AM9+AO9*AO9)*1000/(AK19*1.73),0)</f>
        <v>396</v>
      </c>
      <c r="AL9" s="108">
        <f>ROUND(SQRT(AM9*AM9+AN9*AN9)*1000/(6.44*1.73),0)</f>
        <v>384</v>
      </c>
      <c r="AM9" s="109">
        <v>4.282</v>
      </c>
      <c r="AN9" s="109"/>
      <c r="AO9" s="109">
        <v>0.499</v>
      </c>
      <c r="AP9" s="109"/>
      <c r="AQ9" s="110">
        <f>ROUND(AM9/SQRT(AM9*AM9+AO9*AO9),3)</f>
        <v>0.993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401</v>
      </c>
      <c r="N12" s="108">
        <f>ROUND(SQRT(O12*O12+P12*P12)*1000/(6.44*1.73),0)</f>
        <v>380</v>
      </c>
      <c r="O12" s="109">
        <v>4.23</v>
      </c>
      <c r="P12" s="109"/>
      <c r="Q12" s="109">
        <v>1.17</v>
      </c>
      <c r="R12" s="109"/>
      <c r="S12" s="110">
        <f>ROUND(O12/SQRT(O12*O12+Q12*Q12),3)</f>
        <v>0.964</v>
      </c>
      <c r="T12" s="111"/>
      <c r="U12" s="107">
        <f>ROUND(SQRT(W12*W12+Y12*Y12)*1000/(U17*1.73),0)</f>
        <v>402</v>
      </c>
      <c r="V12" s="108">
        <f>ROUND(SQRT(W12*W12+X12*X12)*1000/(6.44*1.73),0)</f>
        <v>376</v>
      </c>
      <c r="W12" s="109">
        <v>4.194</v>
      </c>
      <c r="X12" s="109"/>
      <c r="Y12" s="109">
        <v>1.332</v>
      </c>
      <c r="Z12" s="109"/>
      <c r="AA12" s="110">
        <f>ROUND(W12/SQRT(W12*W12+Y12*Y12),3)</f>
        <v>0.953</v>
      </c>
      <c r="AB12" s="111"/>
      <c r="AC12" s="107">
        <f>ROUND(SQRT(AE12*AE12+AG12*AG12)*1000/(AC17*1.73),0)</f>
        <v>401</v>
      </c>
      <c r="AD12" s="108">
        <f>ROUND(SQRT(AE12*AE12+AF12*AF12)*1000/(6.44*1.73),0)</f>
        <v>380</v>
      </c>
      <c r="AE12" s="109">
        <v>4.23</v>
      </c>
      <c r="AF12" s="109"/>
      <c r="AG12" s="109">
        <v>1.206</v>
      </c>
      <c r="AH12" s="109"/>
      <c r="AI12" s="110">
        <f>ROUND(AE12/SQRT(AE12*AE12+AG12*AG12),3)</f>
        <v>0.962</v>
      </c>
      <c r="AJ12" s="111"/>
      <c r="AK12" s="107">
        <f>ROUND(SQRT(AM12*AM12+AO12*AO12)*1000/(AK17*1.73),0)</f>
        <v>416</v>
      </c>
      <c r="AL12" s="108">
        <f>ROUND(SQRT(AM12*AM12+AN12*AN12)*1000/(6.44*1.73),0)</f>
        <v>393</v>
      </c>
      <c r="AM12" s="109">
        <v>4.374</v>
      </c>
      <c r="AN12" s="109"/>
      <c r="AO12" s="109">
        <v>1.278</v>
      </c>
      <c r="AP12" s="109"/>
      <c r="AQ12" s="110">
        <f>ROUND(AM12/SQRT(AM12*AM12+AO12*AO12),3)</f>
        <v>0.96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135" t="s">
        <v>23</v>
      </c>
      <c r="F17" s="135"/>
      <c r="G17" s="135"/>
      <c r="H17" s="135"/>
      <c r="I17" s="135"/>
      <c r="J17" s="135"/>
      <c r="K17" s="135"/>
      <c r="L17" s="136"/>
      <c r="M17" s="82">
        <v>6.33</v>
      </c>
      <c r="N17" s="83"/>
      <c r="O17" s="83"/>
      <c r="P17" s="83"/>
      <c r="Q17" s="83"/>
      <c r="R17" s="83"/>
      <c r="S17" s="83"/>
      <c r="T17" s="84"/>
      <c r="U17" s="82">
        <v>6.32</v>
      </c>
      <c r="V17" s="83"/>
      <c r="W17" s="83"/>
      <c r="X17" s="83"/>
      <c r="Y17" s="83"/>
      <c r="Z17" s="83"/>
      <c r="AA17" s="83"/>
      <c r="AB17" s="84"/>
      <c r="AC17" s="82">
        <v>6.34</v>
      </c>
      <c r="AD17" s="83"/>
      <c r="AE17" s="83"/>
      <c r="AF17" s="83"/>
      <c r="AG17" s="83"/>
      <c r="AH17" s="83"/>
      <c r="AI17" s="83"/>
      <c r="AJ17" s="84"/>
      <c r="AK17" s="82">
        <v>6.33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133" t="s">
        <v>22</v>
      </c>
      <c r="F18" s="133"/>
      <c r="G18" s="133"/>
      <c r="H18" s="133"/>
      <c r="I18" s="133"/>
      <c r="J18" s="133"/>
      <c r="K18" s="133"/>
      <c r="L18" s="134"/>
      <c r="M18" s="52">
        <v>6.02</v>
      </c>
      <c r="N18" s="53"/>
      <c r="O18" s="53"/>
      <c r="P18" s="53"/>
      <c r="Q18" s="53"/>
      <c r="R18" s="53"/>
      <c r="S18" s="53"/>
      <c r="T18" s="54"/>
      <c r="U18" s="52">
        <v>6.01</v>
      </c>
      <c r="V18" s="53"/>
      <c r="W18" s="53"/>
      <c r="X18" s="53"/>
      <c r="Y18" s="53"/>
      <c r="Z18" s="53"/>
      <c r="AA18" s="53"/>
      <c r="AB18" s="54"/>
      <c r="AC18" s="52">
        <v>6.05</v>
      </c>
      <c r="AD18" s="53"/>
      <c r="AE18" s="53"/>
      <c r="AF18" s="53"/>
      <c r="AG18" s="53"/>
      <c r="AH18" s="53"/>
      <c r="AI18" s="53"/>
      <c r="AJ18" s="54"/>
      <c r="AK18" s="52">
        <v>6.03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133" t="s">
        <v>25</v>
      </c>
      <c r="F19" s="133"/>
      <c r="G19" s="133"/>
      <c r="H19" s="133"/>
      <c r="I19" s="133"/>
      <c r="J19" s="133"/>
      <c r="K19" s="133"/>
      <c r="L19" s="134"/>
      <c r="M19" s="52">
        <v>6.29</v>
      </c>
      <c r="N19" s="53"/>
      <c r="O19" s="53"/>
      <c r="P19" s="53"/>
      <c r="Q19" s="53"/>
      <c r="R19" s="53"/>
      <c r="S19" s="53"/>
      <c r="T19" s="54"/>
      <c r="U19" s="52">
        <v>6.29</v>
      </c>
      <c r="V19" s="53"/>
      <c r="W19" s="53"/>
      <c r="X19" s="53"/>
      <c r="Y19" s="53"/>
      <c r="Z19" s="53"/>
      <c r="AA19" s="53"/>
      <c r="AB19" s="54"/>
      <c r="AC19" s="52">
        <v>6.29</v>
      </c>
      <c r="AD19" s="53"/>
      <c r="AE19" s="53"/>
      <c r="AF19" s="53"/>
      <c r="AG19" s="53"/>
      <c r="AH19" s="53"/>
      <c r="AI19" s="53"/>
      <c r="AJ19" s="54"/>
      <c r="AK19" s="52">
        <v>6.3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131" t="s">
        <v>24</v>
      </c>
      <c r="F20" s="131"/>
      <c r="G20" s="131"/>
      <c r="H20" s="131"/>
      <c r="I20" s="131"/>
      <c r="J20" s="131"/>
      <c r="K20" s="131"/>
      <c r="L20" s="132"/>
      <c r="M20" s="49">
        <v>6.15</v>
      </c>
      <c r="N20" s="50"/>
      <c r="O20" s="50"/>
      <c r="P20" s="50"/>
      <c r="Q20" s="50"/>
      <c r="R20" s="50"/>
      <c r="S20" s="50"/>
      <c r="T20" s="51"/>
      <c r="U20" s="49">
        <v>6.14</v>
      </c>
      <c r="V20" s="50"/>
      <c r="W20" s="50"/>
      <c r="X20" s="50"/>
      <c r="Y20" s="50"/>
      <c r="Z20" s="50"/>
      <c r="AA20" s="50"/>
      <c r="AB20" s="51"/>
      <c r="AC20" s="49">
        <v>6.15</v>
      </c>
      <c r="AD20" s="50"/>
      <c r="AE20" s="50"/>
      <c r="AF20" s="50"/>
      <c r="AG20" s="50"/>
      <c r="AH20" s="50"/>
      <c r="AI20" s="50"/>
      <c r="AJ20" s="51"/>
      <c r="AK20" s="49">
        <v>6.16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2"/>
      <c r="M25" s="21">
        <f>ROUND(SQRT(O25*O25+R25*R25)*1000/($M$17*1.73),0)</f>
        <v>281</v>
      </c>
      <c r="N25" s="22">
        <f>ROUND(SQRT(O25*O25+P25*P25)*1000/(6.44*1.73),0)</f>
        <v>218</v>
      </c>
      <c r="O25" s="29">
        <v>-2.424</v>
      </c>
      <c r="P25" s="29"/>
      <c r="Q25" s="29"/>
      <c r="R25" s="29">
        <v>-1.896</v>
      </c>
      <c r="S25" s="29"/>
      <c r="T25" s="30"/>
      <c r="U25" s="21">
        <f>ROUND(SQRT(W25*W25+Z25*Z25)*1000/($U$17*1.73),0)</f>
        <v>283</v>
      </c>
      <c r="V25" s="22">
        <f>ROUND(SQRT(W25*W25+X25*X25)*1000/(6.44*1.73),0)</f>
        <v>205</v>
      </c>
      <c r="W25" s="29">
        <v>-2.28</v>
      </c>
      <c r="X25" s="29"/>
      <c r="Y25" s="29"/>
      <c r="Z25" s="29">
        <v>-2.088</v>
      </c>
      <c r="AA25" s="29"/>
      <c r="AB25" s="30"/>
      <c r="AC25" s="21">
        <f>ROUND(SQRT(AE25*AE25+AH25*AH25)*1000/($AC$17*1.73),0)</f>
        <v>269</v>
      </c>
      <c r="AD25" s="22">
        <f>ROUND(SQRT(AE25*AE25+AF25*AF25)*1000/(6.44*1.73),0)</f>
        <v>202</v>
      </c>
      <c r="AE25" s="29">
        <v>-2.256</v>
      </c>
      <c r="AF25" s="29"/>
      <c r="AG25" s="29"/>
      <c r="AH25" s="29">
        <v>-1.896</v>
      </c>
      <c r="AI25" s="29"/>
      <c r="AJ25" s="30"/>
      <c r="AK25" s="21">
        <f>ROUND(SQRT(AM25*AM25+AP25*AP25)*1000/($AK$17*1.73),0)</f>
        <v>282</v>
      </c>
      <c r="AL25" s="22">
        <f>ROUND(SQRT(AM25*AM25+AN25*AN25)*1000/(6.44*1.73),0)</f>
        <v>213</v>
      </c>
      <c r="AM25" s="29">
        <v>-2.376</v>
      </c>
      <c r="AN25" s="29"/>
      <c r="AO25" s="29"/>
      <c r="AP25" s="29">
        <v>-1.968</v>
      </c>
      <c r="AQ25" s="29"/>
      <c r="AR25" s="30"/>
    </row>
    <row r="26" spans="1:44" ht="12.75">
      <c r="A26" s="23" t="s">
        <v>46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2"/>
      <c r="M26" s="21">
        <f>ROUND(SQRT(O26*O26+R26*R26)*1000/($M$17*1.73),0)</f>
        <v>2</v>
      </c>
      <c r="N26" s="22">
        <f>ROUND(SQRT(O26*O26+P26*P26)*1000/(6.44*1.73),0)</f>
        <v>0</v>
      </c>
      <c r="O26" s="29">
        <v>-0.002</v>
      </c>
      <c r="P26" s="29"/>
      <c r="Q26" s="29"/>
      <c r="R26" s="29">
        <v>-0.017</v>
      </c>
      <c r="S26" s="29"/>
      <c r="T26" s="30"/>
      <c r="U26" s="21">
        <f>ROUND(SQRT(W26*W26+Z26*Z26)*1000/($U$17*1.73),0)</f>
        <v>1</v>
      </c>
      <c r="V26" s="22">
        <f>ROUND(SQRT(W26*W26+X26*X26)*1000/(6.44*1.73),0)</f>
        <v>0</v>
      </c>
      <c r="W26" s="29">
        <v>-0.002</v>
      </c>
      <c r="X26" s="29"/>
      <c r="Y26" s="29"/>
      <c r="Z26" s="29">
        <v>-0.014</v>
      </c>
      <c r="AA26" s="29"/>
      <c r="AB26" s="30"/>
      <c r="AC26" s="21">
        <f>ROUND(SQRT(AE26*AE26+AH26*AH26)*1000/($AC$17*1.73),0)</f>
        <v>1</v>
      </c>
      <c r="AD26" s="22">
        <f>ROUND(SQRT(AE26*AE26+AF26*AF26)*1000/(6.44*1.73),0)</f>
        <v>0</v>
      </c>
      <c r="AE26" s="29">
        <v>-0.002</v>
      </c>
      <c r="AF26" s="29"/>
      <c r="AG26" s="29"/>
      <c r="AH26" s="29">
        <v>-0.014</v>
      </c>
      <c r="AI26" s="29"/>
      <c r="AJ26" s="30"/>
      <c r="AK26" s="21">
        <f>ROUND(SQRT(AM26*AM26+AP26*AP26)*1000/($AK$17*1.73),0)</f>
        <v>1</v>
      </c>
      <c r="AL26" s="22">
        <f>ROUND(SQRT(AM26*AM26+AN26*AN26)*1000/(6.44*1.73),0)</f>
        <v>0</v>
      </c>
      <c r="AM26" s="29">
        <v>-0.002</v>
      </c>
      <c r="AN26" s="29"/>
      <c r="AO26" s="29"/>
      <c r="AP26" s="29">
        <v>-0.014</v>
      </c>
      <c r="AQ26" s="29"/>
      <c r="AR26" s="30"/>
    </row>
    <row r="27" spans="1:44" ht="12.75">
      <c r="A27" s="23" t="s">
        <v>42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2"/>
      <c r="M27" s="21">
        <f>ROUND(SQRT(O27*O27+R27*R27)*1000/($M$17*1.73),0)</f>
        <v>169</v>
      </c>
      <c r="N27" s="22">
        <f>ROUND(SQRT(O27*O27+P27*P27)*1000/(6.44*1.73),0)</f>
        <v>140</v>
      </c>
      <c r="O27" s="29">
        <v>-1.555</v>
      </c>
      <c r="P27" s="29"/>
      <c r="Q27" s="29"/>
      <c r="R27" s="29">
        <v>0.994</v>
      </c>
      <c r="S27" s="29"/>
      <c r="T27" s="30"/>
      <c r="U27" s="21">
        <f>ROUND(SQRT(W27*W27+Z27*Z27)*1000/($U$17*1.73),0)</f>
        <v>180</v>
      </c>
      <c r="V27" s="22">
        <f>ROUND(SQRT(W27*W27+X27*X27)*1000/(6.44*1.73),0)</f>
        <v>150</v>
      </c>
      <c r="W27" s="29">
        <v>-1.67</v>
      </c>
      <c r="X27" s="29"/>
      <c r="Y27" s="29"/>
      <c r="Z27" s="29">
        <v>1.037</v>
      </c>
      <c r="AA27" s="29"/>
      <c r="AB27" s="30"/>
      <c r="AC27" s="21">
        <f>ROUND(SQRT(AE27*AE27+AH27*AH27)*1000/($AC$17*1.73),0)</f>
        <v>181</v>
      </c>
      <c r="AD27" s="22">
        <f>ROUND(SQRT(AE27*AE27+AF27*AF27)*1000/(6.44*1.73),0)</f>
        <v>154</v>
      </c>
      <c r="AE27" s="29">
        <v>-1.714</v>
      </c>
      <c r="AF27" s="29"/>
      <c r="AG27" s="29"/>
      <c r="AH27" s="29">
        <v>1.008</v>
      </c>
      <c r="AI27" s="29"/>
      <c r="AJ27" s="30"/>
      <c r="AK27" s="21">
        <f>ROUND(SQRT(AM27*AM27+AP27*AP27)*1000/($AK$17*1.73),0)</f>
        <v>183</v>
      </c>
      <c r="AL27" s="22">
        <f>ROUND(SQRT(AM27*AM27+AN27*AN27)*1000/(6.44*1.73),0)</f>
        <v>155</v>
      </c>
      <c r="AM27" s="29">
        <v>-1.728</v>
      </c>
      <c r="AN27" s="29"/>
      <c r="AO27" s="29"/>
      <c r="AP27" s="29">
        <v>1.022</v>
      </c>
      <c r="AQ27" s="29"/>
      <c r="AR27" s="30"/>
    </row>
    <row r="28" spans="1:44" ht="12.75">
      <c r="A28" s="23" t="s">
        <v>63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2"/>
      <c r="M28" s="21">
        <f>ROUND(SQRT(O28*O28+R28*R28)*1000/($M$17*1.73),0)</f>
        <v>33</v>
      </c>
      <c r="N28" s="22">
        <f>ROUND(SQRT(O28*O28+P28*P28)*1000/(6.44*1.73),0)</f>
        <v>19</v>
      </c>
      <c r="O28" s="29">
        <v>-0.211</v>
      </c>
      <c r="P28" s="29"/>
      <c r="Q28" s="29"/>
      <c r="R28" s="29">
        <v>-0.298</v>
      </c>
      <c r="S28" s="29"/>
      <c r="T28" s="30"/>
      <c r="U28" s="21">
        <f>ROUND(SQRT(W28*W28+Z28*Z28)*1000/($U$17*1.73),0)</f>
        <v>33</v>
      </c>
      <c r="V28" s="22">
        <f>ROUND(SQRT(W28*W28+X28*X28)*1000/(6.44*1.73),0)</f>
        <v>19</v>
      </c>
      <c r="W28" s="29">
        <v>-0.211</v>
      </c>
      <c r="X28" s="29"/>
      <c r="Y28" s="29"/>
      <c r="Z28" s="29">
        <v>-0.288</v>
      </c>
      <c r="AA28" s="29"/>
      <c r="AB28" s="30"/>
      <c r="AC28" s="21">
        <f>ROUND(SQRT(AE28*AE28+AH28*AH28)*1000/($AC$17*1.73),0)</f>
        <v>33</v>
      </c>
      <c r="AD28" s="22">
        <f>ROUND(SQRT(AE28*AE28+AF28*AF28)*1000/(6.44*1.73),0)</f>
        <v>19</v>
      </c>
      <c r="AE28" s="29">
        <v>-0.211</v>
      </c>
      <c r="AF28" s="29"/>
      <c r="AG28" s="29"/>
      <c r="AH28" s="29">
        <v>-0.298</v>
      </c>
      <c r="AI28" s="29"/>
      <c r="AJ28" s="30"/>
      <c r="AK28" s="21">
        <f>ROUND(SQRT(AM28*AM28+AP28*AP28)*1000/($AK$17*1.73),0)</f>
        <v>33</v>
      </c>
      <c r="AL28" s="22">
        <f>ROUND(SQRT(AM28*AM28+AN28*AN28)*1000/(6.44*1.73),0)</f>
        <v>19</v>
      </c>
      <c r="AM28" s="29">
        <v>-0.211</v>
      </c>
      <c r="AN28" s="29"/>
      <c r="AO28" s="29"/>
      <c r="AP28" s="29">
        <v>-0.298</v>
      </c>
      <c r="AQ28" s="29"/>
      <c r="AR28" s="30"/>
    </row>
    <row r="29" spans="1:44" ht="13.5" thickBot="1">
      <c r="A29" s="25" t="s">
        <v>35</v>
      </c>
      <c r="B29" s="26"/>
      <c r="C29" s="26"/>
      <c r="D29" s="26"/>
      <c r="E29" s="11"/>
      <c r="F29" s="11"/>
      <c r="G29" s="11"/>
      <c r="H29" s="11"/>
      <c r="I29" s="11"/>
      <c r="J29" s="11"/>
      <c r="K29" s="11"/>
      <c r="L29" s="12"/>
      <c r="M29" s="21">
        <f>ROUND(SQRT(O29*O29+R29*R29)*1000/($M$17*1.73),0)</f>
        <v>0</v>
      </c>
      <c r="N29" s="22">
        <f>ROUND(SQRT(O29*O29+P29*P29)*1000/(6.44*1.73),0)</f>
        <v>0</v>
      </c>
      <c r="O29" s="29">
        <v>0</v>
      </c>
      <c r="P29" s="29"/>
      <c r="Q29" s="29"/>
      <c r="R29" s="29">
        <v>0</v>
      </c>
      <c r="S29" s="29"/>
      <c r="T29" s="30"/>
      <c r="U29" s="21">
        <f>ROUND(SQRT(W29*W29+Z29*Z29)*1000/($U$17*1.73),0)</f>
        <v>0</v>
      </c>
      <c r="V29" s="22">
        <f>ROUND(SQRT(W29*W29+X29*X29)*1000/(6.44*1.73),0)</f>
        <v>0</v>
      </c>
      <c r="W29" s="29">
        <v>0</v>
      </c>
      <c r="X29" s="29"/>
      <c r="Y29" s="29"/>
      <c r="Z29" s="29">
        <v>0</v>
      </c>
      <c r="AA29" s="29"/>
      <c r="AB29" s="30"/>
      <c r="AC29" s="21">
        <f>ROUND(SQRT(AE29*AE29+AH29*AH29)*1000/($AC$17*1.73),0)</f>
        <v>0</v>
      </c>
      <c r="AD29" s="22">
        <f>ROUND(SQRT(AE29*AE29+AF29*AF29)*1000/(6.44*1.73),0)</f>
        <v>0</v>
      </c>
      <c r="AE29" s="29">
        <v>0</v>
      </c>
      <c r="AF29" s="29"/>
      <c r="AG29" s="29"/>
      <c r="AH29" s="29">
        <v>0</v>
      </c>
      <c r="AI29" s="29"/>
      <c r="AJ29" s="30"/>
      <c r="AK29" s="21">
        <f>ROUND(SQRT(AM29*AM29+AP29*AP29)*1000/($AK$17*1.73),0)</f>
        <v>0</v>
      </c>
      <c r="AL29" s="22">
        <f>ROUND(SQRT(AM29*AM29+AN29*AN29)*1000/(6.44*1.73),0)</f>
        <v>0</v>
      </c>
      <c r="AM29" s="29">
        <v>0</v>
      </c>
      <c r="AN29" s="29"/>
      <c r="AO29" s="29"/>
      <c r="AP29" s="29">
        <v>0</v>
      </c>
      <c r="AQ29" s="29"/>
      <c r="AR29" s="30"/>
    </row>
    <row r="30" spans="1:44" ht="12.75">
      <c r="A30" s="27" t="s">
        <v>40</v>
      </c>
      <c r="B30" s="28"/>
      <c r="C30" s="28"/>
      <c r="D30" s="28"/>
      <c r="E30" s="37"/>
      <c r="F30" s="37"/>
      <c r="G30" s="37"/>
      <c r="H30" s="37"/>
      <c r="I30" s="37"/>
      <c r="J30" s="37"/>
      <c r="K30" s="37"/>
      <c r="L30" s="44"/>
      <c r="M30" s="45"/>
      <c r="N30" s="46"/>
      <c r="O30" s="47"/>
      <c r="P30" s="47"/>
      <c r="Q30" s="47"/>
      <c r="R30" s="47"/>
      <c r="S30" s="47"/>
      <c r="T30" s="48"/>
      <c r="U30" s="45"/>
      <c r="V30" s="46"/>
      <c r="W30" s="47"/>
      <c r="X30" s="47"/>
      <c r="Y30" s="47"/>
      <c r="Z30" s="47"/>
      <c r="AA30" s="47"/>
      <c r="AB30" s="48"/>
      <c r="AC30" s="45"/>
      <c r="AD30" s="46"/>
      <c r="AE30" s="47"/>
      <c r="AF30" s="47"/>
      <c r="AG30" s="47"/>
      <c r="AH30" s="47"/>
      <c r="AI30" s="47"/>
      <c r="AJ30" s="48"/>
      <c r="AK30" s="45"/>
      <c r="AL30" s="46"/>
      <c r="AM30" s="47"/>
      <c r="AN30" s="47"/>
      <c r="AO30" s="47"/>
      <c r="AP30" s="47"/>
      <c r="AQ30" s="47"/>
      <c r="AR30" s="48"/>
    </row>
    <row r="31" spans="1:44" ht="12.75">
      <c r="A31" s="23" t="s">
        <v>41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2"/>
      <c r="M31" s="21">
        <f>ROUND(SQRT(O31*O31+R31*R31)*1000/($M$18*1.73),0)</f>
        <v>192</v>
      </c>
      <c r="N31" s="22">
        <f>ROUND(SQRT(O31*O31+P31*P31)*1000/(6.44*1.73),0)</f>
        <v>157</v>
      </c>
      <c r="O31" s="29">
        <v>1.747</v>
      </c>
      <c r="P31" s="29"/>
      <c r="Q31" s="29"/>
      <c r="R31" s="29">
        <v>0.979</v>
      </c>
      <c r="S31" s="29"/>
      <c r="T31" s="30"/>
      <c r="U31" s="21">
        <f>ROUND(SQRT(W31*W31+Z31*Z31)*1000/($U$18*1.73),0)</f>
        <v>192</v>
      </c>
      <c r="V31" s="22">
        <f>ROUND(SQRT(W31*W31+X31*X31)*1000/(6.44*1.73),0)</f>
        <v>157</v>
      </c>
      <c r="W31" s="29">
        <v>1.747</v>
      </c>
      <c r="X31" s="29"/>
      <c r="Y31" s="29"/>
      <c r="Z31" s="29">
        <v>0.96</v>
      </c>
      <c r="AA31" s="29"/>
      <c r="AB31" s="30"/>
      <c r="AC31" s="21">
        <f>ROUND(SQRT(AE31*AE31+AH31*AH31)*1000/($AC$18*1.73),0)</f>
        <v>183</v>
      </c>
      <c r="AD31" s="22">
        <f>ROUND(SQRT(AE31*AE31+AF31*AF31)*1000/(6.44*1.73),0)</f>
        <v>152</v>
      </c>
      <c r="AE31" s="29">
        <v>1.69</v>
      </c>
      <c r="AF31" s="29"/>
      <c r="AG31" s="29"/>
      <c r="AH31" s="29">
        <v>0.902</v>
      </c>
      <c r="AI31" s="29"/>
      <c r="AJ31" s="30"/>
      <c r="AK31" s="21">
        <f>ROUND(SQRT(AM31*AM31+AP31*AP31)*1000/($AK$18*1.73),0)</f>
        <v>175</v>
      </c>
      <c r="AL31" s="22">
        <f>ROUND(SQRT(AM31*AM31+AN31*AN31)*1000/(6.44*1.73),0)</f>
        <v>145</v>
      </c>
      <c r="AM31" s="29">
        <v>1.613</v>
      </c>
      <c r="AN31" s="29"/>
      <c r="AO31" s="29"/>
      <c r="AP31" s="29">
        <v>0.864</v>
      </c>
      <c r="AQ31" s="29"/>
      <c r="AR31" s="30"/>
    </row>
    <row r="32" spans="1:44" ht="12.75">
      <c r="A32" s="25" t="s">
        <v>36</v>
      </c>
      <c r="B32" s="26"/>
      <c r="C32" s="26"/>
      <c r="D32" s="26"/>
      <c r="E32" s="11"/>
      <c r="F32" s="11"/>
      <c r="G32" s="11"/>
      <c r="H32" s="11"/>
      <c r="I32" s="11"/>
      <c r="J32" s="11"/>
      <c r="K32" s="11"/>
      <c r="L32" s="12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29">
        <v>0</v>
      </c>
      <c r="P32" s="29"/>
      <c r="Q32" s="29"/>
      <c r="R32" s="29">
        <v>0</v>
      </c>
      <c r="S32" s="29"/>
      <c r="T32" s="3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29">
        <v>0</v>
      </c>
      <c r="X32" s="29"/>
      <c r="Y32" s="29"/>
      <c r="Z32" s="29">
        <v>0</v>
      </c>
      <c r="AA32" s="29"/>
      <c r="AB32" s="3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29">
        <v>0</v>
      </c>
      <c r="AF32" s="29"/>
      <c r="AG32" s="29"/>
      <c r="AH32" s="29">
        <v>0</v>
      </c>
      <c r="AI32" s="29"/>
      <c r="AJ32" s="3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29">
        <v>0</v>
      </c>
      <c r="AN32" s="29"/>
      <c r="AO32" s="29"/>
      <c r="AP32" s="29">
        <v>0</v>
      </c>
      <c r="AQ32" s="29"/>
      <c r="AR32" s="30"/>
    </row>
    <row r="33" spans="1:44" ht="12.75">
      <c r="A33" s="23" t="s">
        <v>39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2"/>
      <c r="M33" s="21">
        <f t="shared" si="0"/>
        <v>7</v>
      </c>
      <c r="N33" s="22">
        <f t="shared" si="1"/>
        <v>6</v>
      </c>
      <c r="O33" s="29">
        <v>-0.068</v>
      </c>
      <c r="P33" s="29"/>
      <c r="Q33" s="29"/>
      <c r="R33" s="29">
        <v>-0.022</v>
      </c>
      <c r="S33" s="29"/>
      <c r="T33" s="30"/>
      <c r="U33" s="21">
        <f t="shared" si="2"/>
        <v>7</v>
      </c>
      <c r="V33" s="22">
        <f t="shared" si="3"/>
        <v>6</v>
      </c>
      <c r="W33" s="29">
        <v>-0.072</v>
      </c>
      <c r="X33" s="29"/>
      <c r="Y33" s="29"/>
      <c r="Z33" s="29">
        <v>-0.023</v>
      </c>
      <c r="AA33" s="29"/>
      <c r="AB33" s="30"/>
      <c r="AC33" s="21">
        <f t="shared" si="4"/>
        <v>7</v>
      </c>
      <c r="AD33" s="22">
        <f t="shared" si="5"/>
        <v>6</v>
      </c>
      <c r="AE33" s="29">
        <v>-0.067</v>
      </c>
      <c r="AF33" s="29"/>
      <c r="AG33" s="29"/>
      <c r="AH33" s="29">
        <v>-0.022</v>
      </c>
      <c r="AI33" s="29"/>
      <c r="AJ33" s="30"/>
      <c r="AK33" s="21">
        <f t="shared" si="6"/>
        <v>7</v>
      </c>
      <c r="AL33" s="22">
        <f t="shared" si="7"/>
        <v>6</v>
      </c>
      <c r="AM33" s="29">
        <v>-0.067</v>
      </c>
      <c r="AN33" s="29"/>
      <c r="AO33" s="29"/>
      <c r="AP33" s="29">
        <v>-0.022</v>
      </c>
      <c r="AQ33" s="29"/>
      <c r="AR33" s="30"/>
    </row>
    <row r="34" spans="1:44" ht="12.75">
      <c r="A34" s="23" t="s">
        <v>64</v>
      </c>
      <c r="B34" s="24"/>
      <c r="C34" s="24"/>
      <c r="D34" s="24"/>
      <c r="E34" s="11"/>
      <c r="F34" s="11"/>
      <c r="G34" s="11"/>
      <c r="H34" s="11"/>
      <c r="I34" s="11"/>
      <c r="J34" s="11"/>
      <c r="K34" s="11"/>
      <c r="L34" s="12"/>
      <c r="M34" s="21">
        <f t="shared" si="0"/>
        <v>56</v>
      </c>
      <c r="N34" s="22">
        <f t="shared" si="1"/>
        <v>34</v>
      </c>
      <c r="O34" s="29">
        <v>-0.379</v>
      </c>
      <c r="P34" s="29"/>
      <c r="Q34" s="29"/>
      <c r="R34" s="29">
        <v>-0.437</v>
      </c>
      <c r="S34" s="29"/>
      <c r="T34" s="30"/>
      <c r="U34" s="21">
        <f t="shared" si="2"/>
        <v>55</v>
      </c>
      <c r="V34" s="22">
        <f t="shared" si="3"/>
        <v>34</v>
      </c>
      <c r="W34" s="29">
        <v>-0.374</v>
      </c>
      <c r="X34" s="29"/>
      <c r="Y34" s="29"/>
      <c r="Z34" s="29">
        <v>-0.427</v>
      </c>
      <c r="AA34" s="29"/>
      <c r="AB34" s="30"/>
      <c r="AC34" s="21">
        <f t="shared" si="4"/>
        <v>54</v>
      </c>
      <c r="AD34" s="22">
        <f t="shared" si="5"/>
        <v>33</v>
      </c>
      <c r="AE34" s="29">
        <v>-0.37</v>
      </c>
      <c r="AF34" s="29"/>
      <c r="AG34" s="29"/>
      <c r="AH34" s="29">
        <v>-0.432</v>
      </c>
      <c r="AI34" s="29"/>
      <c r="AJ34" s="30"/>
      <c r="AK34" s="21">
        <f t="shared" si="6"/>
        <v>55</v>
      </c>
      <c r="AL34" s="22">
        <f t="shared" si="7"/>
        <v>34</v>
      </c>
      <c r="AM34" s="29">
        <v>-0.374</v>
      </c>
      <c r="AN34" s="29"/>
      <c r="AO34" s="29"/>
      <c r="AP34" s="29">
        <v>-0.437</v>
      </c>
      <c r="AQ34" s="29"/>
      <c r="AR34" s="30"/>
    </row>
    <row r="35" spans="1:44" ht="12.75">
      <c r="A35" s="23" t="s">
        <v>38</v>
      </c>
      <c r="B35" s="24"/>
      <c r="C35" s="24"/>
      <c r="D35" s="24"/>
      <c r="E35" s="11"/>
      <c r="F35" s="11"/>
      <c r="G35" s="11"/>
      <c r="H35" s="11"/>
      <c r="I35" s="11"/>
      <c r="J35" s="11"/>
      <c r="K35" s="11"/>
      <c r="L35" s="12"/>
      <c r="M35" s="21">
        <f t="shared" si="0"/>
        <v>140</v>
      </c>
      <c r="N35" s="22">
        <f t="shared" si="1"/>
        <v>123</v>
      </c>
      <c r="O35" s="29">
        <v>-1.368</v>
      </c>
      <c r="P35" s="29"/>
      <c r="Q35" s="29"/>
      <c r="R35" s="29">
        <v>-0.518</v>
      </c>
      <c r="S35" s="29"/>
      <c r="T35" s="30"/>
      <c r="U35" s="21">
        <f t="shared" si="2"/>
        <v>138</v>
      </c>
      <c r="V35" s="22">
        <f t="shared" si="3"/>
        <v>122</v>
      </c>
      <c r="W35" s="29">
        <v>-1.354</v>
      </c>
      <c r="X35" s="29"/>
      <c r="Y35" s="29"/>
      <c r="Z35" s="29">
        <v>-0.475</v>
      </c>
      <c r="AA35" s="29"/>
      <c r="AB35" s="30"/>
      <c r="AC35" s="21">
        <f t="shared" si="4"/>
        <v>131</v>
      </c>
      <c r="AD35" s="22">
        <f t="shared" si="5"/>
        <v>116</v>
      </c>
      <c r="AE35" s="29">
        <v>-1.296</v>
      </c>
      <c r="AF35" s="29"/>
      <c r="AG35" s="29"/>
      <c r="AH35" s="29">
        <v>-0.446</v>
      </c>
      <c r="AI35" s="29"/>
      <c r="AJ35" s="30"/>
      <c r="AK35" s="21">
        <f t="shared" si="6"/>
        <v>123</v>
      </c>
      <c r="AL35" s="22">
        <f t="shared" si="7"/>
        <v>110</v>
      </c>
      <c r="AM35" s="29">
        <v>-1.224</v>
      </c>
      <c r="AN35" s="29"/>
      <c r="AO35" s="29"/>
      <c r="AP35" s="29">
        <v>-0.389</v>
      </c>
      <c r="AQ35" s="29"/>
      <c r="AR35" s="30"/>
    </row>
    <row r="36" spans="1:44" ht="12.75">
      <c r="A36" s="25" t="s">
        <v>43</v>
      </c>
      <c r="B36" s="26"/>
      <c r="C36" s="26"/>
      <c r="D36" s="26"/>
      <c r="E36" s="11"/>
      <c r="F36" s="11"/>
      <c r="G36" s="11"/>
      <c r="H36" s="11"/>
      <c r="I36" s="11"/>
      <c r="J36" s="11"/>
      <c r="K36" s="11"/>
      <c r="L36" s="12"/>
      <c r="M36" s="21">
        <f t="shared" si="0"/>
        <v>0</v>
      </c>
      <c r="N36" s="22">
        <f t="shared" si="1"/>
        <v>0</v>
      </c>
      <c r="O36" s="29">
        <v>0</v>
      </c>
      <c r="P36" s="29"/>
      <c r="Q36" s="29"/>
      <c r="R36" s="29">
        <v>0</v>
      </c>
      <c r="S36" s="29"/>
      <c r="T36" s="30"/>
      <c r="U36" s="21">
        <f t="shared" si="2"/>
        <v>0</v>
      </c>
      <c r="V36" s="22">
        <f t="shared" si="3"/>
        <v>0</v>
      </c>
      <c r="W36" s="29">
        <v>0</v>
      </c>
      <c r="X36" s="29"/>
      <c r="Y36" s="29"/>
      <c r="Z36" s="29">
        <v>0</v>
      </c>
      <c r="AA36" s="29"/>
      <c r="AB36" s="30"/>
      <c r="AC36" s="21">
        <f t="shared" si="4"/>
        <v>0</v>
      </c>
      <c r="AD36" s="22">
        <f t="shared" si="5"/>
        <v>0</v>
      </c>
      <c r="AE36" s="29">
        <v>0</v>
      </c>
      <c r="AF36" s="29"/>
      <c r="AG36" s="29"/>
      <c r="AH36" s="29">
        <v>0</v>
      </c>
      <c r="AI36" s="29"/>
      <c r="AJ36" s="30"/>
      <c r="AK36" s="21">
        <f t="shared" si="6"/>
        <v>0</v>
      </c>
      <c r="AL36" s="22">
        <f t="shared" si="7"/>
        <v>0</v>
      </c>
      <c r="AM36" s="29">
        <v>0</v>
      </c>
      <c r="AN36" s="29"/>
      <c r="AO36" s="29"/>
      <c r="AP36" s="29">
        <v>0</v>
      </c>
      <c r="AQ36" s="29"/>
      <c r="AR36" s="30"/>
    </row>
    <row r="37" spans="1:44" ht="12.75">
      <c r="A37" s="25" t="s">
        <v>44</v>
      </c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2"/>
      <c r="M37" s="21">
        <f t="shared" si="0"/>
        <v>0</v>
      </c>
      <c r="N37" s="22">
        <f t="shared" si="1"/>
        <v>0</v>
      </c>
      <c r="O37" s="29">
        <v>0</v>
      </c>
      <c r="P37" s="29"/>
      <c r="Q37" s="29"/>
      <c r="R37" s="29">
        <v>0</v>
      </c>
      <c r="S37" s="29"/>
      <c r="T37" s="30"/>
      <c r="U37" s="21">
        <f t="shared" si="2"/>
        <v>0</v>
      </c>
      <c r="V37" s="22">
        <f t="shared" si="3"/>
        <v>0</v>
      </c>
      <c r="W37" s="29">
        <v>0</v>
      </c>
      <c r="X37" s="29"/>
      <c r="Y37" s="29"/>
      <c r="Z37" s="29">
        <v>0</v>
      </c>
      <c r="AA37" s="29"/>
      <c r="AB37" s="30"/>
      <c r="AC37" s="21">
        <f t="shared" si="4"/>
        <v>0</v>
      </c>
      <c r="AD37" s="22">
        <f t="shared" si="5"/>
        <v>0</v>
      </c>
      <c r="AE37" s="29">
        <v>0</v>
      </c>
      <c r="AF37" s="29"/>
      <c r="AG37" s="29"/>
      <c r="AH37" s="29">
        <v>0</v>
      </c>
      <c r="AI37" s="29"/>
      <c r="AJ37" s="30"/>
      <c r="AK37" s="21">
        <f t="shared" si="6"/>
        <v>0</v>
      </c>
      <c r="AL37" s="22">
        <f t="shared" si="7"/>
        <v>0</v>
      </c>
      <c r="AM37" s="29">
        <v>0</v>
      </c>
      <c r="AN37" s="29"/>
      <c r="AO37" s="29"/>
      <c r="AP37" s="29">
        <v>0</v>
      </c>
      <c r="AQ37" s="29"/>
      <c r="AR37" s="30"/>
    </row>
    <row r="38" spans="1:44" ht="13.5" thickBot="1">
      <c r="A38" s="25" t="s">
        <v>45</v>
      </c>
      <c r="B38" s="26"/>
      <c r="C38" s="26"/>
      <c r="D38" s="26"/>
      <c r="E38" s="13"/>
      <c r="F38" s="13"/>
      <c r="G38" s="13"/>
      <c r="H38" s="13"/>
      <c r="I38" s="13"/>
      <c r="J38" s="13"/>
      <c r="K38" s="13"/>
      <c r="L38" s="14"/>
      <c r="M38" s="21">
        <f t="shared" si="0"/>
        <v>0</v>
      </c>
      <c r="N38" s="22">
        <f t="shared" si="1"/>
        <v>0</v>
      </c>
      <c r="O38" s="29">
        <v>0</v>
      </c>
      <c r="P38" s="29"/>
      <c r="Q38" s="29"/>
      <c r="R38" s="29">
        <v>0</v>
      </c>
      <c r="S38" s="29"/>
      <c r="T38" s="30"/>
      <c r="U38" s="21">
        <f t="shared" si="2"/>
        <v>0</v>
      </c>
      <c r="V38" s="22">
        <f t="shared" si="3"/>
        <v>0</v>
      </c>
      <c r="W38" s="29">
        <v>0</v>
      </c>
      <c r="X38" s="29"/>
      <c r="Y38" s="29"/>
      <c r="Z38" s="29">
        <v>0</v>
      </c>
      <c r="AA38" s="29"/>
      <c r="AB38" s="30"/>
      <c r="AC38" s="21">
        <f t="shared" si="4"/>
        <v>0</v>
      </c>
      <c r="AD38" s="22">
        <f t="shared" si="5"/>
        <v>0</v>
      </c>
      <c r="AE38" s="29">
        <v>0</v>
      </c>
      <c r="AF38" s="29"/>
      <c r="AG38" s="29"/>
      <c r="AH38" s="29">
        <v>0</v>
      </c>
      <c r="AI38" s="29"/>
      <c r="AJ38" s="30"/>
      <c r="AK38" s="21">
        <f t="shared" si="6"/>
        <v>0</v>
      </c>
      <c r="AL38" s="22">
        <f t="shared" si="7"/>
        <v>0</v>
      </c>
      <c r="AM38" s="29">
        <v>0</v>
      </c>
      <c r="AN38" s="29"/>
      <c r="AO38" s="29"/>
      <c r="AP38" s="29">
        <v>0</v>
      </c>
      <c r="AQ38" s="29"/>
      <c r="AR38" s="30"/>
    </row>
    <row r="39" spans="1:44" ht="12.75">
      <c r="A39" s="27" t="s">
        <v>47</v>
      </c>
      <c r="B39" s="28"/>
      <c r="C39" s="28"/>
      <c r="D39" s="28"/>
      <c r="E39" s="37"/>
      <c r="F39" s="37"/>
      <c r="G39" s="37"/>
      <c r="H39" s="37"/>
      <c r="I39" s="37"/>
      <c r="J39" s="37"/>
      <c r="K39" s="37"/>
      <c r="L39" s="44"/>
      <c r="M39" s="45"/>
      <c r="N39" s="46"/>
      <c r="O39" s="47"/>
      <c r="P39" s="47"/>
      <c r="Q39" s="47"/>
      <c r="R39" s="47"/>
      <c r="S39" s="47"/>
      <c r="T39" s="48"/>
      <c r="U39" s="45"/>
      <c r="V39" s="46"/>
      <c r="W39" s="47"/>
      <c r="X39" s="47"/>
      <c r="Y39" s="47"/>
      <c r="Z39" s="47"/>
      <c r="AA39" s="47"/>
      <c r="AB39" s="48"/>
      <c r="AC39" s="45"/>
      <c r="AD39" s="46"/>
      <c r="AE39" s="47"/>
      <c r="AF39" s="47"/>
      <c r="AG39" s="47"/>
      <c r="AH39" s="47"/>
      <c r="AI39" s="47"/>
      <c r="AJ39" s="48"/>
      <c r="AK39" s="45"/>
      <c r="AL39" s="46"/>
      <c r="AM39" s="47"/>
      <c r="AN39" s="47"/>
      <c r="AO39" s="47"/>
      <c r="AP39" s="47"/>
      <c r="AQ39" s="47"/>
      <c r="AR39" s="48"/>
    </row>
    <row r="40" spans="1:44" ht="12.75">
      <c r="A40" s="25" t="s">
        <v>48</v>
      </c>
      <c r="B40" s="26"/>
      <c r="C40" s="26"/>
      <c r="D40" s="26"/>
      <c r="E40" s="11"/>
      <c r="F40" s="11"/>
      <c r="G40" s="11"/>
      <c r="H40" s="11"/>
      <c r="I40" s="11"/>
      <c r="J40" s="11"/>
      <c r="K40" s="11"/>
      <c r="L40" s="12"/>
      <c r="M40" s="21">
        <f>ROUND(SQRT(O40*O40+R40*R40)*1000/($M$19*1.73),0)</f>
        <v>0</v>
      </c>
      <c r="N40" s="22">
        <f>ROUND(SQRT(O40*O40+P40*P40)*1000/(6.44*1.73),0)</f>
        <v>0</v>
      </c>
      <c r="O40" s="29">
        <v>0</v>
      </c>
      <c r="P40" s="29"/>
      <c r="Q40" s="29"/>
      <c r="R40" s="29">
        <v>0</v>
      </c>
      <c r="S40" s="29"/>
      <c r="T40" s="30"/>
      <c r="U40" s="21">
        <f>ROUND(SQRT(W40*W40+Z40*Z40)*1000/($U$19*1.73),0)</f>
        <v>0</v>
      </c>
      <c r="V40" s="22">
        <f>ROUND(SQRT(W40*W40+X40*X40)*1000/(6.44*1.73),0)</f>
        <v>0</v>
      </c>
      <c r="W40" s="29">
        <v>0</v>
      </c>
      <c r="X40" s="29"/>
      <c r="Y40" s="29"/>
      <c r="Z40" s="29">
        <v>0</v>
      </c>
      <c r="AA40" s="29"/>
      <c r="AB40" s="30"/>
      <c r="AC40" s="21">
        <f>ROUND(SQRT(AE40*AE40+AH40*AH40)*1000/($AC$19*1.73),0)</f>
        <v>0</v>
      </c>
      <c r="AD40" s="22">
        <f>ROUND(SQRT(AE40*AE40+AF40*AF40)*1000/(6.44*1.73),0)</f>
        <v>0</v>
      </c>
      <c r="AE40" s="29">
        <v>0</v>
      </c>
      <c r="AF40" s="29"/>
      <c r="AG40" s="29"/>
      <c r="AH40" s="29">
        <v>0</v>
      </c>
      <c r="AI40" s="29"/>
      <c r="AJ40" s="30"/>
      <c r="AK40" s="21">
        <f>ROUND(SQRT(AM40*AM40+AP40*AP40)*1000/($AK$19*1.73),0)</f>
        <v>0</v>
      </c>
      <c r="AL40" s="22">
        <f>ROUND(SQRT(AM40*AM40+AN40*AN40)*1000/(6.44*1.73),0)</f>
        <v>0</v>
      </c>
      <c r="AM40" s="29">
        <v>0</v>
      </c>
      <c r="AN40" s="29"/>
      <c r="AO40" s="29"/>
      <c r="AP40" s="29">
        <v>0</v>
      </c>
      <c r="AQ40" s="29"/>
      <c r="AR40" s="30"/>
    </row>
    <row r="41" spans="1:44" ht="12.75">
      <c r="A41" s="25" t="s">
        <v>67</v>
      </c>
      <c r="B41" s="26"/>
      <c r="C41" s="26"/>
      <c r="D41" s="26"/>
      <c r="E41" s="11"/>
      <c r="F41" s="11"/>
      <c r="G41" s="11"/>
      <c r="H41" s="11"/>
      <c r="I41" s="11"/>
      <c r="J41" s="11"/>
      <c r="K41" s="11"/>
      <c r="L41" s="12"/>
      <c r="M41" s="21">
        <f>ROUND(SQRT(O41*O41+R41*R41)*1000/($M$19*1.73),0)</f>
        <v>236</v>
      </c>
      <c r="N41" s="22">
        <f aca="true" t="shared" si="8" ref="N41:N49">ROUND(SQRT(O41*O41+P41*P41)*1000/(6.44*1.73),0)</f>
        <v>213</v>
      </c>
      <c r="O41" s="29">
        <v>-2.376</v>
      </c>
      <c r="P41" s="29"/>
      <c r="Q41" s="29"/>
      <c r="R41" s="29">
        <v>0.965</v>
      </c>
      <c r="S41" s="29"/>
      <c r="T41" s="30"/>
      <c r="U41" s="21">
        <f aca="true" t="shared" si="9" ref="U41:U49">ROUND(SQRT(W41*W41+Z41*Z41)*1000/($U$19*1.73),0)</f>
        <v>233</v>
      </c>
      <c r="V41" s="22">
        <f aca="true" t="shared" si="10" ref="V41:V49">ROUND(SQRT(W41*W41+X41*X41)*1000/(6.44*1.73),0)</f>
        <v>212</v>
      </c>
      <c r="W41" s="29">
        <v>-2.362</v>
      </c>
      <c r="X41" s="29"/>
      <c r="Y41" s="29"/>
      <c r="Z41" s="29">
        <v>0.907</v>
      </c>
      <c r="AA41" s="29"/>
      <c r="AB41" s="30"/>
      <c r="AC41" s="21">
        <f aca="true" t="shared" si="11" ref="AC41:AC49">ROUND(SQRT(AE41*AE41+AH41*AH41)*1000/($AC$19*1.73),0)</f>
        <v>224</v>
      </c>
      <c r="AD41" s="22">
        <f aca="true" t="shared" si="12" ref="AD41:AD49">ROUND(SQRT(AE41*AE41+AF41*AF41)*1000/(6.44*1.73),0)</f>
        <v>203</v>
      </c>
      <c r="AE41" s="29">
        <v>-2.261</v>
      </c>
      <c r="AF41" s="29"/>
      <c r="AG41" s="29"/>
      <c r="AH41" s="29">
        <v>0.907</v>
      </c>
      <c r="AI41" s="29"/>
      <c r="AJ41" s="30"/>
      <c r="AK41" s="21">
        <f aca="true" t="shared" si="13" ref="AK41:AK49">ROUND(SQRT(AM41*AM41+AP41*AP41)*1000/($AK$19*1.73),0)</f>
        <v>229</v>
      </c>
      <c r="AL41" s="22">
        <f aca="true" t="shared" si="14" ref="AL41:AL49">ROUND(SQRT(AM41*AM41+AN41*AN41)*1000/(6.44*1.73),0)</f>
        <v>211</v>
      </c>
      <c r="AM41" s="29">
        <v>-2.347</v>
      </c>
      <c r="AN41" s="29"/>
      <c r="AO41" s="29"/>
      <c r="AP41" s="29">
        <v>0.864</v>
      </c>
      <c r="AQ41" s="29"/>
      <c r="AR41" s="30"/>
    </row>
    <row r="42" spans="1:44" ht="12.75">
      <c r="A42" s="25" t="s">
        <v>49</v>
      </c>
      <c r="B42" s="26"/>
      <c r="C42" s="26"/>
      <c r="D42" s="26"/>
      <c r="E42" s="11"/>
      <c r="F42" s="11"/>
      <c r="G42" s="11"/>
      <c r="H42" s="11"/>
      <c r="I42" s="11"/>
      <c r="J42" s="11"/>
      <c r="K42" s="11"/>
      <c r="L42" s="12"/>
      <c r="M42" s="21">
        <f aca="true" t="shared" si="15" ref="M42:M49">ROUND(SQRT(O42*O42+R42*R42)*1000/($M$19*1.73),0)</f>
        <v>84</v>
      </c>
      <c r="N42" s="22">
        <f t="shared" si="8"/>
        <v>71</v>
      </c>
      <c r="O42" s="29">
        <v>-0.787</v>
      </c>
      <c r="P42" s="29"/>
      <c r="Q42" s="29"/>
      <c r="R42" s="29">
        <v>-0.461</v>
      </c>
      <c r="S42" s="29"/>
      <c r="T42" s="30"/>
      <c r="U42" s="21">
        <f t="shared" si="9"/>
        <v>84</v>
      </c>
      <c r="V42" s="22">
        <f t="shared" si="10"/>
        <v>71</v>
      </c>
      <c r="W42" s="29">
        <v>-0.787</v>
      </c>
      <c r="X42" s="29"/>
      <c r="Y42" s="29"/>
      <c r="Z42" s="29">
        <v>-0.461</v>
      </c>
      <c r="AA42" s="29"/>
      <c r="AB42" s="30"/>
      <c r="AC42" s="21">
        <f t="shared" si="11"/>
        <v>84</v>
      </c>
      <c r="AD42" s="22">
        <f t="shared" si="12"/>
        <v>71</v>
      </c>
      <c r="AE42" s="29">
        <v>-0.792</v>
      </c>
      <c r="AF42" s="29"/>
      <c r="AG42" s="29"/>
      <c r="AH42" s="29">
        <v>-0.466</v>
      </c>
      <c r="AI42" s="29"/>
      <c r="AJ42" s="30"/>
      <c r="AK42" s="21">
        <f t="shared" si="13"/>
        <v>84</v>
      </c>
      <c r="AL42" s="22">
        <f t="shared" si="14"/>
        <v>71</v>
      </c>
      <c r="AM42" s="29">
        <v>-0.792</v>
      </c>
      <c r="AN42" s="29"/>
      <c r="AO42" s="29"/>
      <c r="AP42" s="29">
        <v>-0.466</v>
      </c>
      <c r="AQ42" s="29"/>
      <c r="AR42" s="30"/>
    </row>
    <row r="43" spans="1:44" ht="12.75">
      <c r="A43" s="25" t="s">
        <v>68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2"/>
      <c r="M43" s="21">
        <f t="shared" si="15"/>
        <v>134</v>
      </c>
      <c r="N43" s="22">
        <f t="shared" si="8"/>
        <v>94</v>
      </c>
      <c r="O43" s="29">
        <v>-1.046</v>
      </c>
      <c r="P43" s="29"/>
      <c r="Q43" s="29"/>
      <c r="R43" s="29">
        <v>-1.018</v>
      </c>
      <c r="S43" s="29"/>
      <c r="T43" s="30"/>
      <c r="U43" s="21">
        <f t="shared" si="9"/>
        <v>110</v>
      </c>
      <c r="V43" s="22">
        <f t="shared" si="10"/>
        <v>81</v>
      </c>
      <c r="W43" s="29">
        <v>-0.902</v>
      </c>
      <c r="X43" s="29"/>
      <c r="Y43" s="29"/>
      <c r="Z43" s="29">
        <v>-0.787</v>
      </c>
      <c r="AA43" s="29"/>
      <c r="AB43" s="30"/>
      <c r="AC43" s="21">
        <f t="shared" si="11"/>
        <v>118</v>
      </c>
      <c r="AD43" s="22">
        <f t="shared" si="12"/>
        <v>80</v>
      </c>
      <c r="AE43" s="29">
        <v>-0.893</v>
      </c>
      <c r="AF43" s="29"/>
      <c r="AG43" s="29"/>
      <c r="AH43" s="29">
        <v>-0.922</v>
      </c>
      <c r="AI43" s="29"/>
      <c r="AJ43" s="30"/>
      <c r="AK43" s="21">
        <f>ROUND(SQRT(AM43*AM43+AP43*AP43)*1000/($AK$19*1.73),0)</f>
        <v>117</v>
      </c>
      <c r="AL43" s="22">
        <f t="shared" si="14"/>
        <v>78</v>
      </c>
      <c r="AM43" s="29">
        <v>-0.874</v>
      </c>
      <c r="AN43" s="29"/>
      <c r="AO43" s="29"/>
      <c r="AP43" s="29">
        <v>-0.922</v>
      </c>
      <c r="AQ43" s="29"/>
      <c r="AR43" s="30"/>
    </row>
    <row r="44" spans="1:44" ht="12.75">
      <c r="A44" s="25" t="s">
        <v>50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2"/>
      <c r="M44" s="21">
        <f t="shared" si="15"/>
        <v>0</v>
      </c>
      <c r="N44" s="22">
        <f t="shared" si="8"/>
        <v>0</v>
      </c>
      <c r="O44" s="29">
        <v>0</v>
      </c>
      <c r="P44" s="29"/>
      <c r="Q44" s="29"/>
      <c r="R44" s="29">
        <v>0</v>
      </c>
      <c r="S44" s="29"/>
      <c r="T44" s="30"/>
      <c r="U44" s="21">
        <f t="shared" si="9"/>
        <v>0</v>
      </c>
      <c r="V44" s="22">
        <f t="shared" si="10"/>
        <v>0</v>
      </c>
      <c r="W44" s="29">
        <v>0</v>
      </c>
      <c r="X44" s="29"/>
      <c r="Y44" s="29"/>
      <c r="Z44" s="29">
        <v>0</v>
      </c>
      <c r="AA44" s="29"/>
      <c r="AB44" s="30"/>
      <c r="AC44" s="21">
        <f t="shared" si="11"/>
        <v>0</v>
      </c>
      <c r="AD44" s="22">
        <f t="shared" si="12"/>
        <v>0</v>
      </c>
      <c r="AE44" s="29">
        <v>0</v>
      </c>
      <c r="AF44" s="29"/>
      <c r="AG44" s="29"/>
      <c r="AH44" s="29">
        <v>0</v>
      </c>
      <c r="AI44" s="29"/>
      <c r="AJ44" s="30"/>
      <c r="AK44" s="21">
        <f t="shared" si="13"/>
        <v>0</v>
      </c>
      <c r="AL44" s="22">
        <f t="shared" si="14"/>
        <v>0</v>
      </c>
      <c r="AM44" s="29">
        <v>0</v>
      </c>
      <c r="AN44" s="29"/>
      <c r="AO44" s="29"/>
      <c r="AP44" s="29">
        <v>0</v>
      </c>
      <c r="AQ44" s="29"/>
      <c r="AR44" s="30"/>
    </row>
    <row r="45" spans="1:44" ht="12.75">
      <c r="A45" s="25" t="s">
        <v>69</v>
      </c>
      <c r="B45" s="26"/>
      <c r="C45" s="26"/>
      <c r="D45" s="26"/>
      <c r="E45" s="11"/>
      <c r="F45" s="11"/>
      <c r="G45" s="11"/>
      <c r="H45" s="11"/>
      <c r="I45" s="11"/>
      <c r="J45" s="11"/>
      <c r="K45" s="11"/>
      <c r="L45" s="12"/>
      <c r="M45" s="21">
        <f t="shared" si="15"/>
        <v>51</v>
      </c>
      <c r="N45" s="22">
        <f t="shared" si="8"/>
        <v>39</v>
      </c>
      <c r="O45" s="29">
        <v>-0.432</v>
      </c>
      <c r="P45" s="29"/>
      <c r="Q45" s="29"/>
      <c r="R45" s="29">
        <v>-0.346</v>
      </c>
      <c r="S45" s="29"/>
      <c r="T45" s="30"/>
      <c r="U45" s="21">
        <f t="shared" si="9"/>
        <v>53</v>
      </c>
      <c r="V45" s="22">
        <f t="shared" si="10"/>
        <v>40</v>
      </c>
      <c r="W45" s="29">
        <v>-0.451</v>
      </c>
      <c r="X45" s="29"/>
      <c r="Y45" s="29"/>
      <c r="Z45" s="29">
        <v>-0.365</v>
      </c>
      <c r="AA45" s="29"/>
      <c r="AB45" s="30"/>
      <c r="AC45" s="21">
        <f t="shared" si="11"/>
        <v>51</v>
      </c>
      <c r="AD45" s="22">
        <f t="shared" si="12"/>
        <v>38</v>
      </c>
      <c r="AE45" s="29">
        <v>-0.427</v>
      </c>
      <c r="AF45" s="29"/>
      <c r="AG45" s="29"/>
      <c r="AH45" s="29">
        <v>-0.346</v>
      </c>
      <c r="AI45" s="29"/>
      <c r="AJ45" s="30"/>
      <c r="AK45" s="21">
        <f t="shared" si="13"/>
        <v>51</v>
      </c>
      <c r="AL45" s="22">
        <f t="shared" si="14"/>
        <v>39</v>
      </c>
      <c r="AM45" s="29">
        <v>-0.437</v>
      </c>
      <c r="AN45" s="29"/>
      <c r="AO45" s="29"/>
      <c r="AP45" s="29">
        <v>-0.346</v>
      </c>
      <c r="AQ45" s="29"/>
      <c r="AR45" s="30"/>
    </row>
    <row r="46" spans="1:44" ht="12.75">
      <c r="A46" s="25" t="s">
        <v>66</v>
      </c>
      <c r="B46" s="26"/>
      <c r="C46" s="26"/>
      <c r="D46" s="26"/>
      <c r="E46" s="11"/>
      <c r="F46" s="11"/>
      <c r="G46" s="11"/>
      <c r="H46" s="11"/>
      <c r="I46" s="11"/>
      <c r="J46" s="11"/>
      <c r="K46" s="11"/>
      <c r="L46" s="12"/>
      <c r="M46" s="21">
        <f t="shared" si="15"/>
        <v>0</v>
      </c>
      <c r="N46" s="22">
        <f t="shared" si="8"/>
        <v>0</v>
      </c>
      <c r="O46" s="29">
        <v>0</v>
      </c>
      <c r="P46" s="29"/>
      <c r="Q46" s="29"/>
      <c r="R46" s="29">
        <v>0</v>
      </c>
      <c r="S46" s="29"/>
      <c r="T46" s="30"/>
      <c r="U46" s="21">
        <f t="shared" si="9"/>
        <v>0</v>
      </c>
      <c r="V46" s="22">
        <f t="shared" si="10"/>
        <v>0</v>
      </c>
      <c r="W46" s="29">
        <v>0</v>
      </c>
      <c r="X46" s="29"/>
      <c r="Y46" s="29"/>
      <c r="Z46" s="29">
        <v>0</v>
      </c>
      <c r="AA46" s="29"/>
      <c r="AB46" s="30"/>
      <c r="AC46" s="21">
        <f t="shared" si="11"/>
        <v>0</v>
      </c>
      <c r="AD46" s="22">
        <f t="shared" si="12"/>
        <v>0</v>
      </c>
      <c r="AE46" s="29">
        <v>0</v>
      </c>
      <c r="AF46" s="29"/>
      <c r="AG46" s="29"/>
      <c r="AH46" s="29">
        <v>0</v>
      </c>
      <c r="AI46" s="29"/>
      <c r="AJ46" s="30"/>
      <c r="AK46" s="21">
        <f t="shared" si="13"/>
        <v>0</v>
      </c>
      <c r="AL46" s="22">
        <f t="shared" si="14"/>
        <v>0</v>
      </c>
      <c r="AM46" s="29">
        <v>0</v>
      </c>
      <c r="AN46" s="29"/>
      <c r="AO46" s="29"/>
      <c r="AP46" s="29">
        <v>0</v>
      </c>
      <c r="AQ46" s="29"/>
      <c r="AR46" s="30"/>
    </row>
    <row r="47" spans="1:44" ht="12.75">
      <c r="A47" s="25" t="s">
        <v>51</v>
      </c>
      <c r="B47" s="26"/>
      <c r="C47" s="26"/>
      <c r="D47" s="26"/>
      <c r="E47" s="11"/>
      <c r="F47" s="11"/>
      <c r="G47" s="11"/>
      <c r="H47" s="11"/>
      <c r="I47" s="11"/>
      <c r="J47" s="11"/>
      <c r="K47" s="11"/>
      <c r="L47" s="12"/>
      <c r="M47" s="21">
        <f t="shared" si="15"/>
        <v>52</v>
      </c>
      <c r="N47" s="22">
        <f t="shared" si="8"/>
        <v>24</v>
      </c>
      <c r="O47" s="29">
        <v>0.269</v>
      </c>
      <c r="P47" s="29"/>
      <c r="Q47" s="29"/>
      <c r="R47" s="29">
        <v>0.499</v>
      </c>
      <c r="S47" s="29"/>
      <c r="T47" s="30"/>
      <c r="U47" s="21">
        <f t="shared" si="9"/>
        <v>39</v>
      </c>
      <c r="V47" s="22">
        <f t="shared" si="10"/>
        <v>17</v>
      </c>
      <c r="W47" s="29">
        <v>0.192</v>
      </c>
      <c r="X47" s="29"/>
      <c r="Y47" s="29"/>
      <c r="Z47" s="29">
        <v>0.384</v>
      </c>
      <c r="AA47" s="29"/>
      <c r="AB47" s="30"/>
      <c r="AC47" s="21">
        <f t="shared" si="11"/>
        <v>55</v>
      </c>
      <c r="AD47" s="22">
        <f t="shared" si="12"/>
        <v>5</v>
      </c>
      <c r="AE47" s="29">
        <v>0.058</v>
      </c>
      <c r="AF47" s="29"/>
      <c r="AG47" s="29"/>
      <c r="AH47" s="29">
        <v>0.595</v>
      </c>
      <c r="AI47" s="29"/>
      <c r="AJ47" s="30"/>
      <c r="AK47" s="21">
        <f t="shared" si="13"/>
        <v>39</v>
      </c>
      <c r="AL47" s="22">
        <f t="shared" si="14"/>
        <v>16</v>
      </c>
      <c r="AM47" s="29">
        <v>0.173</v>
      </c>
      <c r="AN47" s="29"/>
      <c r="AO47" s="29"/>
      <c r="AP47" s="29">
        <v>0.384</v>
      </c>
      <c r="AQ47" s="29"/>
      <c r="AR47" s="30"/>
    </row>
    <row r="48" spans="1:44" ht="12.75">
      <c r="A48" s="23" t="s">
        <v>57</v>
      </c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2"/>
      <c r="M48" s="21">
        <f t="shared" si="15"/>
        <v>0</v>
      </c>
      <c r="N48" s="22">
        <f t="shared" si="8"/>
        <v>0</v>
      </c>
      <c r="O48" s="129">
        <v>0</v>
      </c>
      <c r="P48" s="129"/>
      <c r="Q48" s="129"/>
      <c r="R48" s="129">
        <v>0</v>
      </c>
      <c r="S48" s="129"/>
      <c r="T48" s="130"/>
      <c r="U48" s="21">
        <f t="shared" si="9"/>
        <v>0</v>
      </c>
      <c r="V48" s="22">
        <f t="shared" si="10"/>
        <v>0</v>
      </c>
      <c r="W48" s="129">
        <v>0</v>
      </c>
      <c r="X48" s="129"/>
      <c r="Y48" s="129"/>
      <c r="Z48" s="129">
        <v>0</v>
      </c>
      <c r="AA48" s="129"/>
      <c r="AB48" s="130"/>
      <c r="AC48" s="21">
        <f t="shared" si="11"/>
        <v>0</v>
      </c>
      <c r="AD48" s="22">
        <f t="shared" si="12"/>
        <v>0</v>
      </c>
      <c r="AE48" s="129">
        <v>0</v>
      </c>
      <c r="AF48" s="129"/>
      <c r="AG48" s="129"/>
      <c r="AH48" s="129">
        <v>0</v>
      </c>
      <c r="AI48" s="129"/>
      <c r="AJ48" s="130"/>
      <c r="AK48" s="21">
        <f t="shared" si="13"/>
        <v>0</v>
      </c>
      <c r="AL48" s="22">
        <f t="shared" si="14"/>
        <v>0</v>
      </c>
      <c r="AM48" s="129">
        <v>0</v>
      </c>
      <c r="AN48" s="129"/>
      <c r="AO48" s="129"/>
      <c r="AP48" s="129">
        <v>0</v>
      </c>
      <c r="AQ48" s="129"/>
      <c r="AR48" s="130"/>
    </row>
    <row r="49" spans="1:44" ht="13.5" thickBot="1">
      <c r="A49" s="23" t="s">
        <v>59</v>
      </c>
      <c r="B49" s="24"/>
      <c r="C49" s="24"/>
      <c r="D49" s="24"/>
      <c r="E49" s="13"/>
      <c r="F49" s="13"/>
      <c r="G49" s="13"/>
      <c r="H49" s="13"/>
      <c r="I49" s="13"/>
      <c r="J49" s="13"/>
      <c r="K49" s="13"/>
      <c r="L49" s="14"/>
      <c r="M49" s="21">
        <f t="shared" si="15"/>
        <v>0</v>
      </c>
      <c r="N49" s="22">
        <f t="shared" si="8"/>
        <v>0</v>
      </c>
      <c r="O49" s="29">
        <v>0</v>
      </c>
      <c r="P49" s="29"/>
      <c r="Q49" s="29"/>
      <c r="R49" s="29">
        <v>0</v>
      </c>
      <c r="S49" s="29"/>
      <c r="T49" s="30"/>
      <c r="U49" s="21">
        <f t="shared" si="9"/>
        <v>0</v>
      </c>
      <c r="V49" s="22">
        <f t="shared" si="10"/>
        <v>0</v>
      </c>
      <c r="W49" s="29">
        <v>0</v>
      </c>
      <c r="X49" s="29"/>
      <c r="Y49" s="29"/>
      <c r="Z49" s="29">
        <v>0</v>
      </c>
      <c r="AA49" s="29"/>
      <c r="AB49" s="30"/>
      <c r="AC49" s="21">
        <f t="shared" si="11"/>
        <v>0</v>
      </c>
      <c r="AD49" s="22">
        <f t="shared" si="12"/>
        <v>0</v>
      </c>
      <c r="AE49" s="29">
        <v>0</v>
      </c>
      <c r="AF49" s="29"/>
      <c r="AG49" s="29"/>
      <c r="AH49" s="29">
        <v>0</v>
      </c>
      <c r="AI49" s="29"/>
      <c r="AJ49" s="30"/>
      <c r="AK49" s="21">
        <f t="shared" si="13"/>
        <v>0</v>
      </c>
      <c r="AL49" s="22">
        <f t="shared" si="14"/>
        <v>0</v>
      </c>
      <c r="AM49" s="29">
        <v>0</v>
      </c>
      <c r="AN49" s="29"/>
      <c r="AO49" s="29"/>
      <c r="AP49" s="29">
        <v>0</v>
      </c>
      <c r="AQ49" s="29"/>
      <c r="AR49" s="30"/>
    </row>
    <row r="50" spans="1:44" ht="12.75">
      <c r="A50" s="27" t="s">
        <v>54</v>
      </c>
      <c r="B50" s="28"/>
      <c r="C50" s="28"/>
      <c r="D50" s="28"/>
      <c r="E50" s="37"/>
      <c r="F50" s="37"/>
      <c r="G50" s="37"/>
      <c r="H50" s="37"/>
      <c r="I50" s="37"/>
      <c r="J50" s="37"/>
      <c r="K50" s="37"/>
      <c r="L50" s="44"/>
      <c r="M50" s="45"/>
      <c r="N50" s="46"/>
      <c r="O50" s="47"/>
      <c r="P50" s="47"/>
      <c r="Q50" s="47"/>
      <c r="R50" s="47"/>
      <c r="S50" s="47"/>
      <c r="T50" s="48"/>
      <c r="U50" s="45"/>
      <c r="V50" s="46"/>
      <c r="W50" s="47"/>
      <c r="X50" s="47"/>
      <c r="Y50" s="47"/>
      <c r="Z50" s="47"/>
      <c r="AA50" s="47"/>
      <c r="AB50" s="48"/>
      <c r="AC50" s="45"/>
      <c r="AD50" s="46"/>
      <c r="AE50" s="47"/>
      <c r="AF50" s="47"/>
      <c r="AG50" s="47"/>
      <c r="AH50" s="47"/>
      <c r="AI50" s="47"/>
      <c r="AJ50" s="48"/>
      <c r="AK50" s="45"/>
      <c r="AL50" s="46"/>
      <c r="AM50" s="47"/>
      <c r="AN50" s="47"/>
      <c r="AO50" s="47"/>
      <c r="AP50" s="47"/>
      <c r="AQ50" s="47"/>
      <c r="AR50" s="48"/>
    </row>
    <row r="51" spans="1:44" ht="12.75">
      <c r="A51" s="25" t="s">
        <v>55</v>
      </c>
      <c r="B51" s="26"/>
      <c r="C51" s="26"/>
      <c r="D51" s="26"/>
      <c r="E51" s="11"/>
      <c r="F51" s="11"/>
      <c r="G51" s="11"/>
      <c r="H51" s="11"/>
      <c r="I51" s="11"/>
      <c r="J51" s="11"/>
      <c r="K51" s="11"/>
      <c r="L51" s="12"/>
      <c r="M51" s="21">
        <f>ROUND(SQRT(O51*O51+R51*R51)*1000/($M$20*1.73),0)</f>
        <v>0</v>
      </c>
      <c r="N51" s="22">
        <f>ROUND(SQRT(O51*O51+P51*P51)*1000/(6.44*1.73),0)</f>
        <v>0</v>
      </c>
      <c r="O51" s="29">
        <v>0</v>
      </c>
      <c r="P51" s="29"/>
      <c r="Q51" s="29"/>
      <c r="R51" s="29">
        <v>0</v>
      </c>
      <c r="S51" s="29"/>
      <c r="T51" s="30"/>
      <c r="U51" s="21">
        <f>ROUND(SQRT(W51*W51+Z51*Z51)*1000/($U$20*1.73),0)</f>
        <v>0</v>
      </c>
      <c r="V51" s="22">
        <f>ROUND(SQRT(W51*W51+X51*X51)*1000/(6.44*1.73),0)</f>
        <v>0</v>
      </c>
      <c r="W51" s="29">
        <v>0</v>
      </c>
      <c r="X51" s="29"/>
      <c r="Y51" s="29"/>
      <c r="Z51" s="29">
        <v>0</v>
      </c>
      <c r="AA51" s="29"/>
      <c r="AB51" s="30"/>
      <c r="AC51" s="21">
        <f>ROUND(SQRT(AE51*AE51+AH51*AH51)*1000/($AC$20*1.73),0)</f>
        <v>0</v>
      </c>
      <c r="AD51" s="22">
        <f>ROUND(SQRT(AE51*AE51+AF51*AF51)*1000/(6.44*1.73),0)</f>
        <v>0</v>
      </c>
      <c r="AE51" s="29">
        <v>0</v>
      </c>
      <c r="AF51" s="29"/>
      <c r="AG51" s="29"/>
      <c r="AH51" s="29">
        <v>0</v>
      </c>
      <c r="AI51" s="29"/>
      <c r="AJ51" s="30"/>
      <c r="AK51" s="21">
        <f>ROUND(SQRT(AM51*AM51+AP51*AP51)*1000/($AK$20*1.73),0)</f>
        <v>0</v>
      </c>
      <c r="AL51" s="22">
        <f>ROUND(SQRT(AM51*AM51+AN51*AN51)*1000/(6.44*1.73),0)</f>
        <v>0</v>
      </c>
      <c r="AM51" s="29">
        <v>0</v>
      </c>
      <c r="AN51" s="29"/>
      <c r="AO51" s="29"/>
      <c r="AP51" s="29">
        <v>0</v>
      </c>
      <c r="AQ51" s="29"/>
      <c r="AR51" s="30"/>
    </row>
    <row r="52" spans="1:44" ht="12.75">
      <c r="A52" s="23" t="s">
        <v>65</v>
      </c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2"/>
      <c r="M52" s="21">
        <f aca="true" t="shared" si="16" ref="M52:M58">ROUND(SQRT(O52*O52+R52*R52)*1000/($M$20*1.73),0)</f>
        <v>34</v>
      </c>
      <c r="N52" s="22">
        <f aca="true" t="shared" si="17" ref="N52:N58">ROUND(SQRT(O52*O52+P52*P52)*1000/(6.44*1.73),0)</f>
        <v>25</v>
      </c>
      <c r="O52" s="29">
        <v>-0.274</v>
      </c>
      <c r="P52" s="29"/>
      <c r="Q52" s="29"/>
      <c r="R52" s="29">
        <v>-0.23</v>
      </c>
      <c r="S52" s="29"/>
      <c r="T52" s="30"/>
      <c r="U52" s="21">
        <f aca="true" t="shared" si="18" ref="U52:U58">ROUND(SQRT(W52*W52+Z52*Z52)*1000/($U$20*1.73),0)</f>
        <v>34</v>
      </c>
      <c r="V52" s="22">
        <f aca="true" t="shared" si="19" ref="V52:V58">ROUND(SQRT(W52*W52+X52*X52)*1000/(6.44*1.73),0)</f>
        <v>25</v>
      </c>
      <c r="W52" s="29">
        <v>-0.274</v>
      </c>
      <c r="X52" s="29"/>
      <c r="Y52" s="29"/>
      <c r="Z52" s="29">
        <v>-0.23</v>
      </c>
      <c r="AA52" s="29"/>
      <c r="AB52" s="30"/>
      <c r="AC52" s="21">
        <f aca="true" t="shared" si="20" ref="AC52:AC58">ROUND(SQRT(AE52*AE52+AH52*AH52)*1000/($AC$20*1.73),0)</f>
        <v>34</v>
      </c>
      <c r="AD52" s="22">
        <f aca="true" t="shared" si="21" ref="AD52:AD58">ROUND(SQRT(AE52*AE52+AF52*AF52)*1000/(6.44*1.73),0)</f>
        <v>25</v>
      </c>
      <c r="AE52" s="29">
        <v>-0.274</v>
      </c>
      <c r="AF52" s="29"/>
      <c r="AG52" s="29"/>
      <c r="AH52" s="29">
        <v>-0.23</v>
      </c>
      <c r="AI52" s="29"/>
      <c r="AJ52" s="30"/>
      <c r="AK52" s="21">
        <f aca="true" t="shared" si="22" ref="AK52:AK58">ROUND(SQRT(AM52*AM52+AP52*AP52)*1000/($AK$20*1.73),0)</f>
        <v>33</v>
      </c>
      <c r="AL52" s="22">
        <f aca="true" t="shared" si="23" ref="AL52:AL58">ROUND(SQRT(AM52*AM52+AN52*AN52)*1000/(6.44*1.73),0)</f>
        <v>24</v>
      </c>
      <c r="AM52" s="29">
        <v>-0.269</v>
      </c>
      <c r="AN52" s="29"/>
      <c r="AO52" s="29"/>
      <c r="AP52" s="29">
        <v>-0.23</v>
      </c>
      <c r="AQ52" s="29"/>
      <c r="AR52" s="30"/>
    </row>
    <row r="53" spans="1:44" ht="12.75">
      <c r="A53" s="25" t="s">
        <v>37</v>
      </c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2"/>
      <c r="M53" s="21">
        <f t="shared" si="16"/>
        <v>196</v>
      </c>
      <c r="N53" s="22">
        <f t="shared" si="17"/>
        <v>163</v>
      </c>
      <c r="O53" s="29">
        <v>-1.814</v>
      </c>
      <c r="P53" s="29"/>
      <c r="Q53" s="29"/>
      <c r="R53" s="29">
        <v>1.022</v>
      </c>
      <c r="S53" s="29"/>
      <c r="T53" s="30"/>
      <c r="U53" s="21">
        <f t="shared" si="18"/>
        <v>195</v>
      </c>
      <c r="V53" s="22">
        <f t="shared" si="19"/>
        <v>163</v>
      </c>
      <c r="W53" s="29">
        <v>-1.814</v>
      </c>
      <c r="X53" s="29"/>
      <c r="Y53" s="29"/>
      <c r="Z53" s="29">
        <v>1.008</v>
      </c>
      <c r="AA53" s="29"/>
      <c r="AB53" s="30"/>
      <c r="AC53" s="21">
        <f t="shared" si="20"/>
        <v>194</v>
      </c>
      <c r="AD53" s="22">
        <f t="shared" si="21"/>
        <v>162</v>
      </c>
      <c r="AE53" s="29">
        <v>-1.8</v>
      </c>
      <c r="AF53" s="29"/>
      <c r="AG53" s="29"/>
      <c r="AH53" s="29">
        <v>1.008</v>
      </c>
      <c r="AI53" s="29"/>
      <c r="AJ53" s="30"/>
      <c r="AK53" s="21">
        <f t="shared" si="22"/>
        <v>199</v>
      </c>
      <c r="AL53" s="22">
        <f t="shared" si="23"/>
        <v>169</v>
      </c>
      <c r="AM53" s="29">
        <v>-1.886</v>
      </c>
      <c r="AN53" s="29"/>
      <c r="AO53" s="29"/>
      <c r="AP53" s="29">
        <v>0.979</v>
      </c>
      <c r="AQ53" s="29"/>
      <c r="AR53" s="30"/>
    </row>
    <row r="54" spans="1:44" ht="12.75">
      <c r="A54" s="23" t="s">
        <v>52</v>
      </c>
      <c r="B54" s="24"/>
      <c r="C54" s="24"/>
      <c r="D54" s="24"/>
      <c r="E54" s="11"/>
      <c r="F54" s="11"/>
      <c r="G54" s="11"/>
      <c r="H54" s="11"/>
      <c r="I54" s="11"/>
      <c r="J54" s="11"/>
      <c r="K54" s="11"/>
      <c r="L54" s="12"/>
      <c r="M54" s="21">
        <f t="shared" si="16"/>
        <v>40</v>
      </c>
      <c r="N54" s="22">
        <f t="shared" si="17"/>
        <v>32</v>
      </c>
      <c r="O54" s="29">
        <v>-0.36</v>
      </c>
      <c r="P54" s="29"/>
      <c r="Q54" s="29"/>
      <c r="R54" s="29">
        <v>-0.23</v>
      </c>
      <c r="S54" s="29"/>
      <c r="T54" s="30"/>
      <c r="U54" s="21">
        <f t="shared" si="18"/>
        <v>42</v>
      </c>
      <c r="V54" s="22">
        <f t="shared" si="19"/>
        <v>33</v>
      </c>
      <c r="W54" s="29">
        <v>-0.37</v>
      </c>
      <c r="X54" s="29"/>
      <c r="Y54" s="29"/>
      <c r="Z54" s="29">
        <v>-0.24</v>
      </c>
      <c r="AA54" s="29"/>
      <c r="AB54" s="30"/>
      <c r="AC54" s="21">
        <f t="shared" si="20"/>
        <v>42</v>
      </c>
      <c r="AD54" s="22">
        <f t="shared" si="21"/>
        <v>34</v>
      </c>
      <c r="AE54" s="29">
        <v>-0.374</v>
      </c>
      <c r="AF54" s="29"/>
      <c r="AG54" s="29"/>
      <c r="AH54" s="29">
        <v>-0.24</v>
      </c>
      <c r="AI54" s="29"/>
      <c r="AJ54" s="30"/>
      <c r="AK54" s="21">
        <f t="shared" si="22"/>
        <v>44</v>
      </c>
      <c r="AL54" s="22">
        <f t="shared" si="23"/>
        <v>37</v>
      </c>
      <c r="AM54" s="29">
        <v>-0.408</v>
      </c>
      <c r="AN54" s="29"/>
      <c r="AO54" s="29"/>
      <c r="AP54" s="29">
        <v>-0.235</v>
      </c>
      <c r="AQ54" s="29"/>
      <c r="AR54" s="30"/>
    </row>
    <row r="55" spans="1:44" ht="12.75">
      <c r="A55" s="23" t="s">
        <v>56</v>
      </c>
      <c r="B55" s="24"/>
      <c r="C55" s="24"/>
      <c r="D55" s="24"/>
      <c r="E55" s="11"/>
      <c r="F55" s="11"/>
      <c r="G55" s="11"/>
      <c r="H55" s="11"/>
      <c r="I55" s="11"/>
      <c r="J55" s="11"/>
      <c r="K55" s="11"/>
      <c r="L55" s="12"/>
      <c r="M55" s="21">
        <f t="shared" si="16"/>
        <v>123</v>
      </c>
      <c r="N55" s="22">
        <f t="shared" si="17"/>
        <v>116</v>
      </c>
      <c r="O55" s="29">
        <v>-1.296</v>
      </c>
      <c r="P55" s="29"/>
      <c r="Q55" s="29"/>
      <c r="R55" s="29">
        <v>-0.144</v>
      </c>
      <c r="S55" s="29"/>
      <c r="T55" s="30"/>
      <c r="U55" s="21">
        <f t="shared" si="18"/>
        <v>128</v>
      </c>
      <c r="V55" s="22">
        <f t="shared" si="19"/>
        <v>113</v>
      </c>
      <c r="W55" s="29">
        <v>-1.26</v>
      </c>
      <c r="X55" s="29"/>
      <c r="Y55" s="29"/>
      <c r="Z55" s="29">
        <v>-0.504</v>
      </c>
      <c r="AA55" s="29"/>
      <c r="AB55" s="30"/>
      <c r="AC55" s="21">
        <f t="shared" si="20"/>
        <v>118</v>
      </c>
      <c r="AD55" s="22">
        <f t="shared" si="21"/>
        <v>113</v>
      </c>
      <c r="AE55" s="29">
        <v>-1.26</v>
      </c>
      <c r="AF55" s="29"/>
      <c r="AG55" s="29"/>
      <c r="AH55" s="29">
        <v>0</v>
      </c>
      <c r="AI55" s="29"/>
      <c r="AJ55" s="30"/>
      <c r="AK55" s="21">
        <f t="shared" si="22"/>
        <v>113</v>
      </c>
      <c r="AL55" s="22">
        <f t="shared" si="23"/>
        <v>107</v>
      </c>
      <c r="AM55" s="29">
        <v>-1.188</v>
      </c>
      <c r="AN55" s="29"/>
      <c r="AO55" s="29"/>
      <c r="AP55" s="29">
        <v>-0.18</v>
      </c>
      <c r="AQ55" s="29"/>
      <c r="AR55" s="30"/>
    </row>
    <row r="56" spans="1:44" ht="12.75">
      <c r="A56" s="23" t="s">
        <v>53</v>
      </c>
      <c r="B56" s="24"/>
      <c r="C56" s="24"/>
      <c r="D56" s="24"/>
      <c r="E56" s="11"/>
      <c r="F56" s="11"/>
      <c r="G56" s="11"/>
      <c r="H56" s="11"/>
      <c r="I56" s="11"/>
      <c r="J56" s="11"/>
      <c r="K56" s="11"/>
      <c r="L56" s="12"/>
      <c r="M56" s="21">
        <f t="shared" si="16"/>
        <v>23</v>
      </c>
      <c r="N56" s="22">
        <f t="shared" si="17"/>
        <v>19</v>
      </c>
      <c r="O56" s="29">
        <v>-0.211</v>
      </c>
      <c r="P56" s="29"/>
      <c r="Q56" s="29"/>
      <c r="R56" s="29">
        <v>-0.115</v>
      </c>
      <c r="S56" s="29"/>
      <c r="T56" s="30"/>
      <c r="U56" s="21">
        <f t="shared" si="18"/>
        <v>23</v>
      </c>
      <c r="V56" s="22">
        <f t="shared" si="19"/>
        <v>19</v>
      </c>
      <c r="W56" s="29">
        <v>-0.216</v>
      </c>
      <c r="X56" s="29"/>
      <c r="Y56" s="29"/>
      <c r="Z56" s="29">
        <v>-0.12</v>
      </c>
      <c r="AA56" s="29"/>
      <c r="AB56" s="30"/>
      <c r="AC56" s="21">
        <f t="shared" si="20"/>
        <v>23</v>
      </c>
      <c r="AD56" s="22">
        <f t="shared" si="21"/>
        <v>19</v>
      </c>
      <c r="AE56" s="29">
        <v>-0.211</v>
      </c>
      <c r="AF56" s="29"/>
      <c r="AG56" s="29"/>
      <c r="AH56" s="29">
        <v>-0.115</v>
      </c>
      <c r="AI56" s="29"/>
      <c r="AJ56" s="30"/>
      <c r="AK56" s="21">
        <f t="shared" si="22"/>
        <v>23</v>
      </c>
      <c r="AL56" s="22">
        <f t="shared" si="23"/>
        <v>19</v>
      </c>
      <c r="AM56" s="29">
        <v>-0.216</v>
      </c>
      <c r="AN56" s="29"/>
      <c r="AO56" s="29"/>
      <c r="AP56" s="29">
        <v>-0.115</v>
      </c>
      <c r="AQ56" s="29"/>
      <c r="AR56" s="3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29</v>
      </c>
      <c r="N57" s="22">
        <f t="shared" si="17"/>
        <v>22</v>
      </c>
      <c r="O57" s="29">
        <v>-0.245</v>
      </c>
      <c r="P57" s="29"/>
      <c r="Q57" s="29"/>
      <c r="R57" s="29">
        <v>-0.194</v>
      </c>
      <c r="S57" s="29"/>
      <c r="T57" s="30"/>
      <c r="U57" s="21">
        <f t="shared" si="18"/>
        <v>29</v>
      </c>
      <c r="V57" s="22">
        <f t="shared" si="19"/>
        <v>22</v>
      </c>
      <c r="W57" s="29">
        <v>-0.243</v>
      </c>
      <c r="X57" s="29"/>
      <c r="Y57" s="29"/>
      <c r="Z57" s="29">
        <v>-0.194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-0.245</v>
      </c>
      <c r="AF57" s="29"/>
      <c r="AG57" s="29"/>
      <c r="AH57" s="29">
        <v>-0.196</v>
      </c>
      <c r="AI57" s="29"/>
      <c r="AJ57" s="30"/>
      <c r="AK57" s="21">
        <f t="shared" si="22"/>
        <v>29</v>
      </c>
      <c r="AL57" s="22">
        <f t="shared" si="23"/>
        <v>22</v>
      </c>
      <c r="AM57" s="29">
        <v>-0.243</v>
      </c>
      <c r="AN57" s="29"/>
      <c r="AO57" s="29"/>
      <c r="AP57" s="29">
        <v>-0.194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4" spans="15:41" ht="12.75">
      <c r="O64" s="18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7"/>
      <c r="AD64" s="17"/>
      <c r="AE64" s="18"/>
      <c r="AF64" s="18"/>
      <c r="AG64" s="18"/>
      <c r="AH64" s="17"/>
      <c r="AI64" s="17"/>
      <c r="AJ64" s="17"/>
      <c r="AK64" s="17"/>
      <c r="AL64" s="17"/>
      <c r="AM64" s="18"/>
      <c r="AN64" s="18"/>
      <c r="AO64" s="18"/>
    </row>
    <row r="65" spans="15:41" ht="12.75">
      <c r="O65" s="18"/>
      <c r="P65" s="18"/>
      <c r="Q65" s="18"/>
      <c r="R65" s="17"/>
      <c r="S65" s="17"/>
      <c r="T65" s="17"/>
      <c r="U65" s="17"/>
      <c r="V65" s="17"/>
      <c r="W65" s="18"/>
      <c r="X65" s="18"/>
      <c r="Y65" s="18"/>
      <c r="Z65" s="17"/>
      <c r="AA65" s="17"/>
      <c r="AB65" s="17"/>
      <c r="AC65" s="17"/>
      <c r="AD65" s="17"/>
      <c r="AE65" s="18"/>
      <c r="AF65" s="18"/>
      <c r="AG65" s="18"/>
      <c r="AH65" s="17"/>
      <c r="AI65" s="17"/>
      <c r="AJ65" s="17"/>
      <c r="AK65" s="17"/>
      <c r="AL65" s="17"/>
      <c r="AM65" s="18"/>
      <c r="AN65" s="18"/>
      <c r="AO65" s="18"/>
    </row>
  </sheetData>
  <sheetProtection/>
  <mergeCells count="645">
    <mergeCell ref="AQ9:AR9"/>
    <mergeCell ref="AI7:AJ7"/>
    <mergeCell ref="AO9:AP9"/>
    <mergeCell ref="AQ7:AR7"/>
    <mergeCell ref="AK8:AR8"/>
    <mergeCell ref="AE7:AF7"/>
    <mergeCell ref="AG7:AH7"/>
    <mergeCell ref="AK7:AL7"/>
    <mergeCell ref="AK9:AL9"/>
    <mergeCell ref="AM9:AN9"/>
    <mergeCell ref="AO7:AP7"/>
    <mergeCell ref="AM7:AN7"/>
    <mergeCell ref="AM5:AN5"/>
    <mergeCell ref="AO5:AP5"/>
    <mergeCell ref="AM6:AN6"/>
    <mergeCell ref="A4:AR4"/>
    <mergeCell ref="E5:F5"/>
    <mergeCell ref="G5:H5"/>
    <mergeCell ref="I5:J5"/>
    <mergeCell ref="K5:L5"/>
    <mergeCell ref="AO6:AP6"/>
    <mergeCell ref="AE6:AF6"/>
    <mergeCell ref="AK6:AL6"/>
    <mergeCell ref="O5:P5"/>
    <mergeCell ref="AK5:AL5"/>
    <mergeCell ref="AC5:AD5"/>
    <mergeCell ref="AG5:AH5"/>
    <mergeCell ref="S5:T5"/>
    <mergeCell ref="A1:AR1"/>
    <mergeCell ref="A2:AR2"/>
    <mergeCell ref="A3:L3"/>
    <mergeCell ref="M3:T3"/>
    <mergeCell ref="U3:AB3"/>
    <mergeCell ref="AC3:AJ3"/>
    <mergeCell ref="AK3:AR3"/>
    <mergeCell ref="M5:N5"/>
    <mergeCell ref="Q5:R5"/>
    <mergeCell ref="AA5:AB5"/>
    <mergeCell ref="AQ5:AR5"/>
    <mergeCell ref="S6:T6"/>
    <mergeCell ref="W6:X6"/>
    <mergeCell ref="AQ6:AR6"/>
    <mergeCell ref="W5:X5"/>
    <mergeCell ref="AA6:AB6"/>
    <mergeCell ref="AC6:AD6"/>
    <mergeCell ref="AE5:AF5"/>
    <mergeCell ref="U5:V5"/>
    <mergeCell ref="AI5:AJ5"/>
    <mergeCell ref="E6:F6"/>
    <mergeCell ref="G6:H6"/>
    <mergeCell ref="M7:N7"/>
    <mergeCell ref="Q7:R7"/>
    <mergeCell ref="I6:J6"/>
    <mergeCell ref="K6:L6"/>
    <mergeCell ref="M6:N6"/>
    <mergeCell ref="I7:J7"/>
    <mergeCell ref="U6:V6"/>
    <mergeCell ref="Y6:Z6"/>
    <mergeCell ref="AG6:AH6"/>
    <mergeCell ref="AI6:AJ6"/>
    <mergeCell ref="Y5:Z5"/>
    <mergeCell ref="U7:V7"/>
    <mergeCell ref="W7:X7"/>
    <mergeCell ref="Y7:Z7"/>
    <mergeCell ref="AA7:AB7"/>
    <mergeCell ref="E8:L8"/>
    <mergeCell ref="O6:P6"/>
    <mergeCell ref="Q6:R6"/>
    <mergeCell ref="AC8:AJ8"/>
    <mergeCell ref="AC7:AD7"/>
    <mergeCell ref="Y9:Z9"/>
    <mergeCell ref="AE9:AF9"/>
    <mergeCell ref="U8:AB8"/>
    <mergeCell ref="AG9:AH9"/>
    <mergeCell ref="AI9:AJ9"/>
    <mergeCell ref="U9:V9"/>
    <mergeCell ref="W9:X9"/>
    <mergeCell ref="AA9:AB9"/>
    <mergeCell ref="U11:AB11"/>
    <mergeCell ref="AA10:AB10"/>
    <mergeCell ref="K10:L10"/>
    <mergeCell ref="O10:P10"/>
    <mergeCell ref="S10:T10"/>
    <mergeCell ref="Q10:R10"/>
    <mergeCell ref="W10:X10"/>
    <mergeCell ref="A10:D11"/>
    <mergeCell ref="E10:F10"/>
    <mergeCell ref="G10:H10"/>
    <mergeCell ref="E11:L11"/>
    <mergeCell ref="I10:J10"/>
    <mergeCell ref="M11:T11"/>
    <mergeCell ref="Y10:Z10"/>
    <mergeCell ref="AO10:AP10"/>
    <mergeCell ref="M10:N10"/>
    <mergeCell ref="AI10:AJ10"/>
    <mergeCell ref="AK10:AL10"/>
    <mergeCell ref="AG10:AH10"/>
    <mergeCell ref="U10:V10"/>
    <mergeCell ref="AM10:AN10"/>
    <mergeCell ref="A7:D8"/>
    <mergeCell ref="E7:F7"/>
    <mergeCell ref="G7:H7"/>
    <mergeCell ref="S9:T9"/>
    <mergeCell ref="K7:L7"/>
    <mergeCell ref="I9:J9"/>
    <mergeCell ref="K9:L9"/>
    <mergeCell ref="Q9:R9"/>
    <mergeCell ref="M9:N9"/>
    <mergeCell ref="O9:P9"/>
    <mergeCell ref="AC10:AD10"/>
    <mergeCell ref="AC9:AD9"/>
    <mergeCell ref="O7:P7"/>
    <mergeCell ref="S7:T7"/>
    <mergeCell ref="E9:F9"/>
    <mergeCell ref="G9:H9"/>
    <mergeCell ref="M8:T8"/>
    <mergeCell ref="AK12:AL12"/>
    <mergeCell ref="AC12:AD12"/>
    <mergeCell ref="AA12:AB12"/>
    <mergeCell ref="X14:Y14"/>
    <mergeCell ref="Z14:AB14"/>
    <mergeCell ref="K13:L13"/>
    <mergeCell ref="U14:W14"/>
    <mergeCell ref="Y13:Z13"/>
    <mergeCell ref="U13:V13"/>
    <mergeCell ref="W12:X12"/>
    <mergeCell ref="U12:V12"/>
    <mergeCell ref="Y12:Z12"/>
    <mergeCell ref="E16:L16"/>
    <mergeCell ref="M16:T16"/>
    <mergeCell ref="M14:O14"/>
    <mergeCell ref="M13:N13"/>
    <mergeCell ref="O13:P13"/>
    <mergeCell ref="W13:X13"/>
    <mergeCell ref="S13:T13"/>
    <mergeCell ref="AQ13:AR13"/>
    <mergeCell ref="AG13:AH13"/>
    <mergeCell ref="AI13:AJ13"/>
    <mergeCell ref="AC13:AD13"/>
    <mergeCell ref="AM13:AN13"/>
    <mergeCell ref="AE13:AF13"/>
    <mergeCell ref="AQ10:AR10"/>
    <mergeCell ref="AE12:AF12"/>
    <mergeCell ref="AG12:AH12"/>
    <mergeCell ref="AQ12:AR12"/>
    <mergeCell ref="AE10:AF10"/>
    <mergeCell ref="AO12:AP12"/>
    <mergeCell ref="AH14:AJ14"/>
    <mergeCell ref="E13:F13"/>
    <mergeCell ref="P14:Q14"/>
    <mergeCell ref="R14:T14"/>
    <mergeCell ref="AF14:AG14"/>
    <mergeCell ref="AC14:AE14"/>
    <mergeCell ref="E12:F12"/>
    <mergeCell ref="G12:H12"/>
    <mergeCell ref="Q12:R12"/>
    <mergeCell ref="S12:T12"/>
    <mergeCell ref="I12:J12"/>
    <mergeCell ref="M12:N12"/>
    <mergeCell ref="O12:P12"/>
    <mergeCell ref="K12:L12"/>
    <mergeCell ref="AK11:AR11"/>
    <mergeCell ref="AM12:AN12"/>
    <mergeCell ref="AI12:AJ12"/>
    <mergeCell ref="AC11:AJ11"/>
    <mergeCell ref="AK16:AR16"/>
    <mergeCell ref="AP14:AR14"/>
    <mergeCell ref="A15:AR15"/>
    <mergeCell ref="AO13:AP13"/>
    <mergeCell ref="AK13:AL13"/>
    <mergeCell ref="AN14:AO14"/>
    <mergeCell ref="AK14:AM14"/>
    <mergeCell ref="C17:D17"/>
    <mergeCell ref="E17:L17"/>
    <mergeCell ref="U17:AB17"/>
    <mergeCell ref="AC16:AJ16"/>
    <mergeCell ref="AA13:AB13"/>
    <mergeCell ref="Q13:R13"/>
    <mergeCell ref="G13:H13"/>
    <mergeCell ref="I13:J13"/>
    <mergeCell ref="E14:L14"/>
    <mergeCell ref="A17:B17"/>
    <mergeCell ref="AK17:AR17"/>
    <mergeCell ref="AC17:AJ17"/>
    <mergeCell ref="A13:D14"/>
    <mergeCell ref="M17:T17"/>
    <mergeCell ref="U16:AB16"/>
    <mergeCell ref="A16:B16"/>
    <mergeCell ref="C16:D16"/>
    <mergeCell ref="C18:D18"/>
    <mergeCell ref="A19:B19"/>
    <mergeCell ref="C19:D19"/>
    <mergeCell ref="AK22:AL23"/>
    <mergeCell ref="AP25:AR25"/>
    <mergeCell ref="AK25:AL25"/>
    <mergeCell ref="AC22:AD23"/>
    <mergeCell ref="AE22:AG23"/>
    <mergeCell ref="W22:Y23"/>
    <mergeCell ref="U19:AB19"/>
    <mergeCell ref="U20:AB20"/>
    <mergeCell ref="W25:Y25"/>
    <mergeCell ref="U25:V25"/>
    <mergeCell ref="Z25:AB25"/>
    <mergeCell ref="AH25:AJ25"/>
    <mergeCell ref="AH22:AJ23"/>
    <mergeCell ref="AC18:AJ18"/>
    <mergeCell ref="E18:L18"/>
    <mergeCell ref="U18:AB18"/>
    <mergeCell ref="M18:T18"/>
    <mergeCell ref="AC27:AD27"/>
    <mergeCell ref="AE27:AG27"/>
    <mergeCell ref="A25:D25"/>
    <mergeCell ref="AE25:AG25"/>
    <mergeCell ref="A26:D26"/>
    <mergeCell ref="U27:V27"/>
    <mergeCell ref="M26:N26"/>
    <mergeCell ref="AK18:AR18"/>
    <mergeCell ref="AK19:AR19"/>
    <mergeCell ref="G22:H22"/>
    <mergeCell ref="AC19:AJ19"/>
    <mergeCell ref="A24:D24"/>
    <mergeCell ref="E24:AR24"/>
    <mergeCell ref="O22:Q23"/>
    <mergeCell ref="R22:T23"/>
    <mergeCell ref="A22:D23"/>
    <mergeCell ref="E22:F22"/>
    <mergeCell ref="AK20:AR20"/>
    <mergeCell ref="AC20:AJ20"/>
    <mergeCell ref="E20:L20"/>
    <mergeCell ref="AM25:AO25"/>
    <mergeCell ref="A18:B18"/>
    <mergeCell ref="E19:L19"/>
    <mergeCell ref="M19:T19"/>
    <mergeCell ref="W28:Y28"/>
    <mergeCell ref="AH28:AJ28"/>
    <mergeCell ref="AE28:AG28"/>
    <mergeCell ref="Z28:AB28"/>
    <mergeCell ref="AC28:AD28"/>
    <mergeCell ref="M20:T20"/>
    <mergeCell ref="K22:L22"/>
    <mergeCell ref="M22:N23"/>
    <mergeCell ref="A21:AR21"/>
    <mergeCell ref="Z22:AB23"/>
    <mergeCell ref="I22:J22"/>
    <mergeCell ref="U22:V23"/>
    <mergeCell ref="AM22:AO23"/>
    <mergeCell ref="AP22:AR23"/>
    <mergeCell ref="O26:Q26"/>
    <mergeCell ref="R26:T26"/>
    <mergeCell ref="U26:V26"/>
    <mergeCell ref="A27:D27"/>
    <mergeCell ref="M27:N27"/>
    <mergeCell ref="O27:Q27"/>
    <mergeCell ref="R27:T27"/>
    <mergeCell ref="A20:B20"/>
    <mergeCell ref="C20:D20"/>
    <mergeCell ref="Z27:AB27"/>
    <mergeCell ref="U28:V28"/>
    <mergeCell ref="AK28:AL28"/>
    <mergeCell ref="M25:N25"/>
    <mergeCell ref="O25:Q25"/>
    <mergeCell ref="R25:T25"/>
    <mergeCell ref="Z26:AB26"/>
    <mergeCell ref="AP29:AR29"/>
    <mergeCell ref="AH29:AJ29"/>
    <mergeCell ref="AK29:AL29"/>
    <mergeCell ref="AC26:AD26"/>
    <mergeCell ref="AC25:AD25"/>
    <mergeCell ref="M29:N29"/>
    <mergeCell ref="AP26:AR26"/>
    <mergeCell ref="AK27:AL27"/>
    <mergeCell ref="AH27:AJ27"/>
    <mergeCell ref="AM27:AO27"/>
    <mergeCell ref="AP27:AR27"/>
    <mergeCell ref="AH26:AJ26"/>
    <mergeCell ref="AM26:AO26"/>
    <mergeCell ref="AK26:AL26"/>
    <mergeCell ref="W27:Y27"/>
    <mergeCell ref="U29:V29"/>
    <mergeCell ref="W26:Y26"/>
    <mergeCell ref="AE26:AG26"/>
    <mergeCell ref="A31:D31"/>
    <mergeCell ref="M31:N31"/>
    <mergeCell ref="O32:Q32"/>
    <mergeCell ref="R32:T32"/>
    <mergeCell ref="O31:Q31"/>
    <mergeCell ref="R31:T31"/>
    <mergeCell ref="M32:N32"/>
    <mergeCell ref="W32:Y32"/>
    <mergeCell ref="A28:D28"/>
    <mergeCell ref="M28:N28"/>
    <mergeCell ref="O28:Q28"/>
    <mergeCell ref="R28:T28"/>
    <mergeCell ref="O29:Q29"/>
    <mergeCell ref="R29:T29"/>
    <mergeCell ref="A30:D30"/>
    <mergeCell ref="E30:AR30"/>
    <mergeCell ref="AM29:AO29"/>
    <mergeCell ref="A29:D29"/>
    <mergeCell ref="Z29:AB29"/>
    <mergeCell ref="AE29:AG29"/>
    <mergeCell ref="AC29:AD29"/>
    <mergeCell ref="W29:Y29"/>
    <mergeCell ref="AP28:AR28"/>
    <mergeCell ref="AM28:AO28"/>
    <mergeCell ref="AM31:AO31"/>
    <mergeCell ref="AP32:AR32"/>
    <mergeCell ref="AK32:AL32"/>
    <mergeCell ref="AP31:AR31"/>
    <mergeCell ref="AM32:AO32"/>
    <mergeCell ref="AP33:AR33"/>
    <mergeCell ref="AK33:AL33"/>
    <mergeCell ref="R33:T33"/>
    <mergeCell ref="Z33:AB33"/>
    <mergeCell ref="AC33:AD33"/>
    <mergeCell ref="AK31:AL31"/>
    <mergeCell ref="AH33:AJ33"/>
    <mergeCell ref="AM33:AO33"/>
    <mergeCell ref="AE33:AG33"/>
    <mergeCell ref="AH32:AJ32"/>
    <mergeCell ref="AC32:AD32"/>
    <mergeCell ref="AE32:AG32"/>
    <mergeCell ref="AC31:AD31"/>
    <mergeCell ref="AH31:AJ31"/>
    <mergeCell ref="AE31:AG31"/>
    <mergeCell ref="U31:V31"/>
    <mergeCell ref="W31:Y31"/>
    <mergeCell ref="Z31:AB31"/>
    <mergeCell ref="A36:D36"/>
    <mergeCell ref="M36:N36"/>
    <mergeCell ref="A37:D37"/>
    <mergeCell ref="M37:N37"/>
    <mergeCell ref="R38:T38"/>
    <mergeCell ref="U38:V38"/>
    <mergeCell ref="W38:Y38"/>
    <mergeCell ref="Z38:AB38"/>
    <mergeCell ref="Z32:AB32"/>
    <mergeCell ref="U32:V32"/>
    <mergeCell ref="U36:V36"/>
    <mergeCell ref="Z36:AB36"/>
    <mergeCell ref="W35:Y35"/>
    <mergeCell ref="U35:V35"/>
    <mergeCell ref="A32:D32"/>
    <mergeCell ref="Z37:AB37"/>
    <mergeCell ref="A35:D35"/>
    <mergeCell ref="M35:N35"/>
    <mergeCell ref="A34:D34"/>
    <mergeCell ref="M34:N34"/>
    <mergeCell ref="A33:D33"/>
    <mergeCell ref="M33:N33"/>
    <mergeCell ref="O33:Q33"/>
    <mergeCell ref="AP35:AR35"/>
    <mergeCell ref="AM35:AO35"/>
    <mergeCell ref="AH36:AJ36"/>
    <mergeCell ref="AH35:AJ35"/>
    <mergeCell ref="AM34:AO34"/>
    <mergeCell ref="AK35:AL35"/>
    <mergeCell ref="AC34:AD34"/>
    <mergeCell ref="AP36:AR36"/>
    <mergeCell ref="R35:T35"/>
    <mergeCell ref="AE36:AG36"/>
    <mergeCell ref="AE34:AG34"/>
    <mergeCell ref="AE35:AG35"/>
    <mergeCell ref="AH34:AJ34"/>
    <mergeCell ref="AP34:AR34"/>
    <mergeCell ref="Z35:AB35"/>
    <mergeCell ref="AC35:AD35"/>
    <mergeCell ref="AK34:AL34"/>
    <mergeCell ref="A39:D39"/>
    <mergeCell ref="E39:AR39"/>
    <mergeCell ref="W37:Y37"/>
    <mergeCell ref="O37:Q37"/>
    <mergeCell ref="R37:T37"/>
    <mergeCell ref="U37:V37"/>
    <mergeCell ref="O38:Q38"/>
    <mergeCell ref="AH38:AJ38"/>
    <mergeCell ref="AE38:AG38"/>
    <mergeCell ref="AH37:AJ37"/>
    <mergeCell ref="AC38:AD38"/>
    <mergeCell ref="AE37:AG37"/>
    <mergeCell ref="AC37:AD37"/>
    <mergeCell ref="A38:D38"/>
    <mergeCell ref="M38:N38"/>
    <mergeCell ref="R41:T41"/>
    <mergeCell ref="AC40:AD40"/>
    <mergeCell ref="AE40:AG40"/>
    <mergeCell ref="O40:Q40"/>
    <mergeCell ref="W40:Y40"/>
    <mergeCell ref="R40:T40"/>
    <mergeCell ref="Z40:AB40"/>
    <mergeCell ref="U40:V40"/>
    <mergeCell ref="U33:V33"/>
    <mergeCell ref="W33:Y33"/>
    <mergeCell ref="O34:Q34"/>
    <mergeCell ref="R34:T34"/>
    <mergeCell ref="U34:V34"/>
    <mergeCell ref="W34:Y34"/>
    <mergeCell ref="O36:Q36"/>
    <mergeCell ref="W36:Y36"/>
    <mergeCell ref="R36:T36"/>
    <mergeCell ref="AC36:AD36"/>
    <mergeCell ref="Z34:AB34"/>
    <mergeCell ref="O35:Q35"/>
    <mergeCell ref="O46:Q46"/>
    <mergeCell ref="AH40:AJ40"/>
    <mergeCell ref="A40:D40"/>
    <mergeCell ref="M40:N40"/>
    <mergeCell ref="AH41:AJ41"/>
    <mergeCell ref="Z41:AB41"/>
    <mergeCell ref="U41:V41"/>
    <mergeCell ref="W41:Y41"/>
    <mergeCell ref="A41:D41"/>
    <mergeCell ref="M41:N41"/>
    <mergeCell ref="O41:Q41"/>
    <mergeCell ref="A46:D46"/>
    <mergeCell ref="M46:N46"/>
    <mergeCell ref="R45:T45"/>
    <mergeCell ref="A45:D45"/>
    <mergeCell ref="M45:N45"/>
    <mergeCell ref="O45:Q45"/>
    <mergeCell ref="R46:T46"/>
    <mergeCell ref="AC42:AD42"/>
    <mergeCell ref="AE42:AG42"/>
    <mergeCell ref="O44:Q44"/>
    <mergeCell ref="U43:V43"/>
    <mergeCell ref="U42:V42"/>
    <mergeCell ref="W42:Y42"/>
    <mergeCell ref="U46:V46"/>
    <mergeCell ref="U44:V44"/>
    <mergeCell ref="U45:V45"/>
    <mergeCell ref="W43:Y43"/>
    <mergeCell ref="W46:Y46"/>
    <mergeCell ref="AP45:AR45"/>
    <mergeCell ref="AM45:AO45"/>
    <mergeCell ref="AM46:AO46"/>
    <mergeCell ref="AP46:AR46"/>
    <mergeCell ref="AC46:AD46"/>
    <mergeCell ref="W45:Y45"/>
    <mergeCell ref="Z45:AB45"/>
    <mergeCell ref="Z46:AB46"/>
    <mergeCell ref="W44:Y44"/>
    <mergeCell ref="Z44:AB44"/>
    <mergeCell ref="Z43:AB43"/>
    <mergeCell ref="A42:D42"/>
    <mergeCell ref="AK42:AL42"/>
    <mergeCell ref="AM42:AO42"/>
    <mergeCell ref="AC44:AD44"/>
    <mergeCell ref="M42:N42"/>
    <mergeCell ref="O42:Q42"/>
    <mergeCell ref="Z42:AB42"/>
    <mergeCell ref="AH44:AJ44"/>
    <mergeCell ref="AK43:AL43"/>
    <mergeCell ref="O43:Q43"/>
    <mergeCell ref="R43:T43"/>
    <mergeCell ref="R44:T44"/>
    <mergeCell ref="R42:T42"/>
    <mergeCell ref="AC49:AD49"/>
    <mergeCell ref="U49:V49"/>
    <mergeCell ref="Z49:AB49"/>
    <mergeCell ref="AC48:AD48"/>
    <mergeCell ref="R51:T51"/>
    <mergeCell ref="U51:V51"/>
    <mergeCell ref="W51:Y51"/>
    <mergeCell ref="U47:V47"/>
    <mergeCell ref="W47:Y47"/>
    <mergeCell ref="Z47:AB47"/>
    <mergeCell ref="W48:Y48"/>
    <mergeCell ref="Z48:AB48"/>
    <mergeCell ref="W49:Y49"/>
    <mergeCell ref="E50:AR50"/>
    <mergeCell ref="AM51:AO51"/>
    <mergeCell ref="AK49:AL49"/>
    <mergeCell ref="Z51:AB51"/>
    <mergeCell ref="AE51:AG51"/>
    <mergeCell ref="M49:N49"/>
    <mergeCell ref="O52:Q52"/>
    <mergeCell ref="R52:T52"/>
    <mergeCell ref="A50:D50"/>
    <mergeCell ref="A51:D51"/>
    <mergeCell ref="M51:N51"/>
    <mergeCell ref="U48:V48"/>
    <mergeCell ref="O51:Q51"/>
    <mergeCell ref="A48:D48"/>
    <mergeCell ref="M48:N48"/>
    <mergeCell ref="O49:Q49"/>
    <mergeCell ref="O48:Q48"/>
    <mergeCell ref="R49:T49"/>
    <mergeCell ref="R48:T48"/>
    <mergeCell ref="A49:D49"/>
    <mergeCell ref="AH55:AJ55"/>
    <mergeCell ref="AM55:AO55"/>
    <mergeCell ref="AK55:AL55"/>
    <mergeCell ref="U52:V52"/>
    <mergeCell ref="AC51:AD51"/>
    <mergeCell ref="AE53:AG53"/>
    <mergeCell ref="AE52:AG52"/>
    <mergeCell ref="A54:D54"/>
    <mergeCell ref="M54:N54"/>
    <mergeCell ref="AC54:AD54"/>
    <mergeCell ref="AE54:AG54"/>
    <mergeCell ref="U54:V54"/>
    <mergeCell ref="W54:Y54"/>
    <mergeCell ref="Z54:AB54"/>
    <mergeCell ref="O54:Q54"/>
    <mergeCell ref="R54:T54"/>
    <mergeCell ref="A53:D53"/>
    <mergeCell ref="M53:N53"/>
    <mergeCell ref="W52:Y52"/>
    <mergeCell ref="U53:V53"/>
    <mergeCell ref="AC53:AD53"/>
    <mergeCell ref="O53:Q53"/>
    <mergeCell ref="R53:T53"/>
    <mergeCell ref="W53:Y53"/>
    <mergeCell ref="A60:L60"/>
    <mergeCell ref="M60:T60"/>
    <mergeCell ref="U60:AB60"/>
    <mergeCell ref="AC60:AJ60"/>
    <mergeCell ref="M56:N56"/>
    <mergeCell ref="O56:Q56"/>
    <mergeCell ref="A56:D56"/>
    <mergeCell ref="R56:T56"/>
    <mergeCell ref="Z56:AB56"/>
    <mergeCell ref="U57:V57"/>
    <mergeCell ref="R57:T57"/>
    <mergeCell ref="A57:D57"/>
    <mergeCell ref="M57:N57"/>
    <mergeCell ref="O57:Q57"/>
    <mergeCell ref="AH47:AJ47"/>
    <mergeCell ref="AC41:AD41"/>
    <mergeCell ref="AE41:AG41"/>
    <mergeCell ref="AE43:AG43"/>
    <mergeCell ref="AH42:AJ42"/>
    <mergeCell ref="AK41:AL41"/>
    <mergeCell ref="AC43:AD43"/>
    <mergeCell ref="AE45:AG45"/>
    <mergeCell ref="AH43:AJ43"/>
    <mergeCell ref="AK47:AL47"/>
    <mergeCell ref="AC47:AD47"/>
    <mergeCell ref="AE47:AG47"/>
    <mergeCell ref="AE46:AG46"/>
    <mergeCell ref="AH46:AJ46"/>
    <mergeCell ref="AK46:AL46"/>
    <mergeCell ref="AE44:AG44"/>
    <mergeCell ref="A43:D43"/>
    <mergeCell ref="M43:N43"/>
    <mergeCell ref="A44:D44"/>
    <mergeCell ref="M44:N44"/>
    <mergeCell ref="AE49:AG49"/>
    <mergeCell ref="AE48:AG48"/>
    <mergeCell ref="AC55:AD55"/>
    <mergeCell ref="AE55:AG55"/>
    <mergeCell ref="U55:V55"/>
    <mergeCell ref="W55:Y55"/>
    <mergeCell ref="Z55:AB55"/>
    <mergeCell ref="AC52:AD52"/>
    <mergeCell ref="A55:D55"/>
    <mergeCell ref="M55:N55"/>
    <mergeCell ref="O55:Q55"/>
    <mergeCell ref="R55:T55"/>
    <mergeCell ref="M47:N47"/>
    <mergeCell ref="O47:Q47"/>
    <mergeCell ref="R47:T47"/>
    <mergeCell ref="Z53:AB53"/>
    <mergeCell ref="Z52:AB52"/>
    <mergeCell ref="A52:D52"/>
    <mergeCell ref="M52:N52"/>
    <mergeCell ref="A47:D47"/>
    <mergeCell ref="AK60:AR60"/>
    <mergeCell ref="AE56:AG56"/>
    <mergeCell ref="U56:V56"/>
    <mergeCell ref="W56:Y56"/>
    <mergeCell ref="AE58:AG58"/>
    <mergeCell ref="AK57:AL57"/>
    <mergeCell ref="AP57:AR57"/>
    <mergeCell ref="AK58:AL58"/>
    <mergeCell ref="AM57:AO57"/>
    <mergeCell ref="AH49:AJ49"/>
    <mergeCell ref="A59:AR59"/>
    <mergeCell ref="Z58:AB58"/>
    <mergeCell ref="AC58:AD58"/>
    <mergeCell ref="A58:D58"/>
    <mergeCell ref="M58:N58"/>
    <mergeCell ref="U58:V58"/>
    <mergeCell ref="W58:Y58"/>
    <mergeCell ref="AH58:AJ58"/>
    <mergeCell ref="O58:Q58"/>
    <mergeCell ref="W57:Y57"/>
    <mergeCell ref="AH52:AJ52"/>
    <mergeCell ref="AH56:AJ56"/>
    <mergeCell ref="AK48:AL48"/>
    <mergeCell ref="R58:T58"/>
    <mergeCell ref="AP58:AR58"/>
    <mergeCell ref="AM58:AO58"/>
    <mergeCell ref="AP54:AR54"/>
    <mergeCell ref="AK53:AL53"/>
    <mergeCell ref="AM44:AO44"/>
    <mergeCell ref="AP44:AR44"/>
    <mergeCell ref="AK45:AL45"/>
    <mergeCell ref="AK44:AL44"/>
    <mergeCell ref="AP53:AR53"/>
    <mergeCell ref="AH54:AJ54"/>
    <mergeCell ref="AH48:AJ48"/>
    <mergeCell ref="AH53:AJ53"/>
    <mergeCell ref="AK51:AL51"/>
    <mergeCell ref="AK52:AL52"/>
    <mergeCell ref="AH51:AJ51"/>
    <mergeCell ref="AE57:AG57"/>
    <mergeCell ref="AC56:AD56"/>
    <mergeCell ref="AP56:AR56"/>
    <mergeCell ref="AC57:AD57"/>
    <mergeCell ref="Z57:AB57"/>
    <mergeCell ref="AH57:AJ57"/>
    <mergeCell ref="AH45:AJ45"/>
    <mergeCell ref="AC45:AD45"/>
    <mergeCell ref="AM56:AO56"/>
    <mergeCell ref="AM38:AO38"/>
    <mergeCell ref="AM54:AO54"/>
    <mergeCell ref="AK54:AL54"/>
    <mergeCell ref="AK56:AL56"/>
    <mergeCell ref="AM49:AO49"/>
    <mergeCell ref="AM53:AO53"/>
    <mergeCell ref="AM52:AO52"/>
    <mergeCell ref="AP37:AR37"/>
    <mergeCell ref="AP41:AR41"/>
    <mergeCell ref="AM37:AO37"/>
    <mergeCell ref="AP52:AR52"/>
    <mergeCell ref="AP48:AR48"/>
    <mergeCell ref="AM48:AO48"/>
    <mergeCell ref="AP49:AR49"/>
    <mergeCell ref="AP42:AR42"/>
    <mergeCell ref="AK37:AL37"/>
    <mergeCell ref="AP55:AR55"/>
    <mergeCell ref="AP47:AR47"/>
    <mergeCell ref="AM47:AO47"/>
    <mergeCell ref="AP51:AR51"/>
    <mergeCell ref="AM41:AO41"/>
    <mergeCell ref="AM40:AO40"/>
    <mergeCell ref="AK38:AL38"/>
    <mergeCell ref="AP40:AR40"/>
    <mergeCell ref="AK40:AL40"/>
    <mergeCell ref="AP38:AR38"/>
    <mergeCell ref="AP43:AR43"/>
    <mergeCell ref="AM43:AO43"/>
    <mergeCell ref="AM36:AO36"/>
    <mergeCell ref="AK36:AL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pane ySplit="3" topLeftCell="A11" activePane="bottomLeft" state="frozen"/>
      <selection pane="topLeft" activeCell="A17" sqref="A17:AR17"/>
      <selection pane="bottomLeft" activeCell="AP47" sqref="AP47:AR47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0.5416666666666666</v>
      </c>
      <c r="N3" s="125"/>
      <c r="O3" s="125"/>
      <c r="P3" s="125"/>
      <c r="Q3" s="125"/>
      <c r="R3" s="125"/>
      <c r="S3" s="125"/>
      <c r="T3" s="125"/>
      <c r="U3" s="125">
        <v>0.5833333333333334</v>
      </c>
      <c r="V3" s="125"/>
      <c r="W3" s="125"/>
      <c r="X3" s="125"/>
      <c r="Y3" s="125"/>
      <c r="Z3" s="125"/>
      <c r="AA3" s="125"/>
      <c r="AB3" s="125"/>
      <c r="AC3" s="125">
        <v>0.625</v>
      </c>
      <c r="AD3" s="125"/>
      <c r="AE3" s="125"/>
      <c r="AF3" s="125"/>
      <c r="AG3" s="125"/>
      <c r="AH3" s="125"/>
      <c r="AI3" s="125"/>
      <c r="AJ3" s="125"/>
      <c r="AK3" s="125">
        <v>0.6666666666666666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424</v>
      </c>
      <c r="N6" s="108">
        <f>ROUND(SQRT(O6*O6+P6*P6)*1000/(6.44*1.73),0)</f>
        <v>400</v>
      </c>
      <c r="O6" s="109">
        <v>4.454</v>
      </c>
      <c r="P6" s="109"/>
      <c r="Q6" s="109">
        <v>0.845</v>
      </c>
      <c r="R6" s="109"/>
      <c r="S6" s="110">
        <f>ROUND(O6/SQRT(O6*O6+Q6*Q6),3)</f>
        <v>0.982</v>
      </c>
      <c r="T6" s="111"/>
      <c r="U6" s="107">
        <f>ROUND(SQRT(W6*W6+Y6*Y6)*1000/(U20*1.73),0)</f>
        <v>415</v>
      </c>
      <c r="V6" s="108">
        <f>ROUND(SQRT(W6*W6+X6*X6)*1000/(6.44*1.73),0)</f>
        <v>391</v>
      </c>
      <c r="W6" s="109">
        <v>4.358</v>
      </c>
      <c r="X6" s="109"/>
      <c r="Y6" s="109">
        <v>0.806</v>
      </c>
      <c r="Z6" s="109"/>
      <c r="AA6" s="110">
        <f>ROUND(W6/SQRT(W6*W6+Y6*Y6),3)</f>
        <v>0.983</v>
      </c>
      <c r="AB6" s="111"/>
      <c r="AC6" s="107">
        <f>ROUND(SQRT(AE6*AE6+AG6*AG6)*1000/(AC20*1.73),0)</f>
        <v>407</v>
      </c>
      <c r="AD6" s="108">
        <f>ROUND(SQRT(AE6*AE6+AF6*AF6)*1000/(6.44*1.73),0)</f>
        <v>388</v>
      </c>
      <c r="AE6" s="109">
        <v>4.32</v>
      </c>
      <c r="AF6" s="109"/>
      <c r="AG6" s="109">
        <v>0.576</v>
      </c>
      <c r="AH6" s="109"/>
      <c r="AI6" s="110">
        <f>ROUND(AE6/SQRT(AE6*AE6+AG6*AG6),3)</f>
        <v>0.991</v>
      </c>
      <c r="AJ6" s="111"/>
      <c r="AK6" s="107">
        <f>ROUND(SQRT(AM6*AM6+AO6*AO6)*1000/(AK20*1.73),0)</f>
        <v>420</v>
      </c>
      <c r="AL6" s="108">
        <f>ROUND(SQRT(AM6*AM6+AN6*AN6)*1000/(6.44*1.73),0)</f>
        <v>386</v>
      </c>
      <c r="AM6" s="109">
        <v>4.301</v>
      </c>
      <c r="AN6" s="109"/>
      <c r="AO6" s="109">
        <v>1.248</v>
      </c>
      <c r="AP6" s="109"/>
      <c r="AQ6" s="110">
        <f>ROUND(AM6/SQRT(AM6*AM6+AO6*AO6),3)</f>
        <v>0.96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99" t="s">
        <v>15</v>
      </c>
      <c r="F8" s="98"/>
      <c r="G8" s="98"/>
      <c r="H8" s="98"/>
      <c r="I8" s="98"/>
      <c r="J8" s="98"/>
      <c r="K8" s="98"/>
      <c r="L8" s="100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411</v>
      </c>
      <c r="N9" s="108">
        <f>ROUND(SQRT(O9*O9+P9*P9)*1000/(6.44*1.73),0)</f>
        <v>402</v>
      </c>
      <c r="O9" s="109">
        <v>4.474</v>
      </c>
      <c r="P9" s="109"/>
      <c r="Q9" s="109">
        <v>0.115</v>
      </c>
      <c r="R9" s="109"/>
      <c r="S9" s="110">
        <f>ROUND(O9/SQRT(O9*O9+Q9*Q9),3)</f>
        <v>1</v>
      </c>
      <c r="T9" s="111"/>
      <c r="U9" s="107">
        <f>ROUND(SQRT(W9*W9+Y9*Y9)*1000/(U19*1.73),0)</f>
        <v>404</v>
      </c>
      <c r="V9" s="108">
        <f>ROUND(SQRT(W9*W9+X9*X9)*1000/(6.44*1.73),0)</f>
        <v>395</v>
      </c>
      <c r="W9" s="109">
        <v>4.397</v>
      </c>
      <c r="X9" s="109"/>
      <c r="Y9" s="109">
        <v>0.192</v>
      </c>
      <c r="Z9" s="109"/>
      <c r="AA9" s="110">
        <f>ROUND(W9/SQRT(W9*W9+Y9*Y9),3)</f>
        <v>0.999</v>
      </c>
      <c r="AB9" s="111"/>
      <c r="AC9" s="107">
        <f>ROUND(SQRT(AE9*AE9+AG9*AG9)*1000/(AC19*1.73),0)</f>
        <v>410</v>
      </c>
      <c r="AD9" s="108">
        <f>ROUND(SQRT(AE9*AE9+AF9*AF9)*1000/(6.44*1.73),0)</f>
        <v>391</v>
      </c>
      <c r="AE9" s="109">
        <v>4.358</v>
      </c>
      <c r="AF9" s="109"/>
      <c r="AG9" s="109">
        <v>0.922</v>
      </c>
      <c r="AH9" s="109"/>
      <c r="AI9" s="110">
        <f>ROUND(AE9/SQRT(AE9*AE9+AG9*AG9),3)</f>
        <v>0.978</v>
      </c>
      <c r="AJ9" s="111"/>
      <c r="AK9" s="107">
        <f>ROUND(SQRT(AM9*AM9+AO9*AO9)*1000/(AK19*1.73),0)</f>
        <v>414</v>
      </c>
      <c r="AL9" s="108">
        <f>ROUND(SQRT(AM9*AM9+AN9*AN9)*1000/(6.44*1.73),0)</f>
        <v>389</v>
      </c>
      <c r="AM9" s="109">
        <v>4.339</v>
      </c>
      <c r="AN9" s="109"/>
      <c r="AO9" s="109">
        <v>1.152</v>
      </c>
      <c r="AP9" s="109"/>
      <c r="AQ9" s="110">
        <f>ROUND(AM9/SQRT(AM9*AM9+AO9*AO9),3)</f>
        <v>0.967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422</v>
      </c>
      <c r="N12" s="108">
        <f>ROUND(SQRT(O12*O12+P12*P12)*1000/(6.44*1.73),0)</f>
        <v>407</v>
      </c>
      <c r="O12" s="109">
        <v>4.536</v>
      </c>
      <c r="P12" s="109"/>
      <c r="Q12" s="109">
        <v>0.954</v>
      </c>
      <c r="R12" s="109"/>
      <c r="S12" s="110">
        <f>ROUND(O12/SQRT(O12*O12+Q12*Q12),3)</f>
        <v>0.979</v>
      </c>
      <c r="T12" s="111"/>
      <c r="U12" s="107">
        <f>ROUND(SQRT(W12*W12+Y12*Y12)*1000/(U17*1.73),0)</f>
        <v>419</v>
      </c>
      <c r="V12" s="108">
        <f>ROUND(SQRT(W12*W12+X12*X12)*1000/(6.44*1.73),0)</f>
        <v>399</v>
      </c>
      <c r="W12" s="109">
        <v>4.446</v>
      </c>
      <c r="X12" s="109"/>
      <c r="Y12" s="109">
        <v>1.152</v>
      </c>
      <c r="Z12" s="109"/>
      <c r="AA12" s="110">
        <f>ROUND(W12/SQRT(W12*W12+Y12*Y12),3)</f>
        <v>0.968</v>
      </c>
      <c r="AB12" s="111"/>
      <c r="AC12" s="107">
        <f>ROUND(SQRT(AE12*AE12+AG12*AG12)*1000/(AC17*1.73),0)</f>
        <v>408</v>
      </c>
      <c r="AD12" s="108">
        <f>ROUND(SQRT(AE12*AE12+AF12*AF12)*1000/(6.44*1.73),0)</f>
        <v>394</v>
      </c>
      <c r="AE12" s="109">
        <v>4.392</v>
      </c>
      <c r="AF12" s="109"/>
      <c r="AG12" s="109">
        <v>0.9</v>
      </c>
      <c r="AH12" s="109"/>
      <c r="AI12" s="110">
        <f>ROUND(AE12/SQRT(AE12*AE12+AG12*AG12),3)</f>
        <v>0.98</v>
      </c>
      <c r="AJ12" s="111"/>
      <c r="AK12" s="107">
        <f>ROUND(SQRT(AM12*AM12+AO12*AO12)*1000/(AK17*1.73),0)</f>
        <v>419</v>
      </c>
      <c r="AL12" s="108">
        <f>ROUND(SQRT(AM12*AM12+AN12*AN12)*1000/(6.44*1.73),0)</f>
        <v>394</v>
      </c>
      <c r="AM12" s="109">
        <v>4.392</v>
      </c>
      <c r="AN12" s="109"/>
      <c r="AO12" s="109">
        <v>1.296</v>
      </c>
      <c r="AP12" s="109"/>
      <c r="AQ12" s="110">
        <f>ROUND(AM12/SQRT(AM12*AM12+AO12*AO12),3)</f>
        <v>0.959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135" t="s">
        <v>23</v>
      </c>
      <c r="F17" s="135"/>
      <c r="G17" s="135"/>
      <c r="H17" s="135"/>
      <c r="I17" s="135"/>
      <c r="J17" s="135"/>
      <c r="K17" s="135"/>
      <c r="L17" s="136"/>
      <c r="M17" s="82">
        <v>6.35</v>
      </c>
      <c r="N17" s="83"/>
      <c r="O17" s="83"/>
      <c r="P17" s="83"/>
      <c r="Q17" s="83"/>
      <c r="R17" s="83"/>
      <c r="S17" s="83"/>
      <c r="T17" s="84"/>
      <c r="U17" s="82">
        <v>6.33</v>
      </c>
      <c r="V17" s="83"/>
      <c r="W17" s="83"/>
      <c r="X17" s="83"/>
      <c r="Y17" s="83"/>
      <c r="Z17" s="83"/>
      <c r="AA17" s="83"/>
      <c r="AB17" s="84"/>
      <c r="AC17" s="82">
        <v>6.35</v>
      </c>
      <c r="AD17" s="83"/>
      <c r="AE17" s="83"/>
      <c r="AF17" s="83"/>
      <c r="AG17" s="83"/>
      <c r="AH17" s="83"/>
      <c r="AI17" s="83"/>
      <c r="AJ17" s="84"/>
      <c r="AK17" s="82">
        <v>6.32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133" t="s">
        <v>22</v>
      </c>
      <c r="F18" s="133"/>
      <c r="G18" s="133"/>
      <c r="H18" s="133"/>
      <c r="I18" s="133"/>
      <c r="J18" s="133"/>
      <c r="K18" s="133"/>
      <c r="L18" s="134"/>
      <c r="M18" s="52">
        <v>6.03</v>
      </c>
      <c r="N18" s="53"/>
      <c r="O18" s="53"/>
      <c r="P18" s="53"/>
      <c r="Q18" s="53"/>
      <c r="R18" s="53"/>
      <c r="S18" s="53"/>
      <c r="T18" s="54"/>
      <c r="U18" s="52">
        <v>6.03</v>
      </c>
      <c r="V18" s="53"/>
      <c r="W18" s="53"/>
      <c r="X18" s="53"/>
      <c r="Y18" s="53"/>
      <c r="Z18" s="53"/>
      <c r="AA18" s="53"/>
      <c r="AB18" s="54"/>
      <c r="AC18" s="52">
        <v>6.05</v>
      </c>
      <c r="AD18" s="53"/>
      <c r="AE18" s="53"/>
      <c r="AF18" s="53"/>
      <c r="AG18" s="53"/>
      <c r="AH18" s="53"/>
      <c r="AI18" s="53"/>
      <c r="AJ18" s="54"/>
      <c r="AK18" s="52">
        <v>5.98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133" t="s">
        <v>25</v>
      </c>
      <c r="F19" s="133"/>
      <c r="G19" s="133"/>
      <c r="H19" s="133"/>
      <c r="I19" s="133"/>
      <c r="J19" s="133"/>
      <c r="K19" s="133"/>
      <c r="L19" s="134"/>
      <c r="M19" s="52">
        <v>6.3</v>
      </c>
      <c r="N19" s="53"/>
      <c r="O19" s="53"/>
      <c r="P19" s="53"/>
      <c r="Q19" s="53"/>
      <c r="R19" s="53"/>
      <c r="S19" s="53"/>
      <c r="T19" s="54"/>
      <c r="U19" s="52">
        <v>6.29</v>
      </c>
      <c r="V19" s="53"/>
      <c r="W19" s="53"/>
      <c r="X19" s="53"/>
      <c r="Y19" s="53"/>
      <c r="Z19" s="53"/>
      <c r="AA19" s="53"/>
      <c r="AB19" s="54"/>
      <c r="AC19" s="52">
        <v>6.28</v>
      </c>
      <c r="AD19" s="53"/>
      <c r="AE19" s="53"/>
      <c r="AF19" s="53"/>
      <c r="AG19" s="53"/>
      <c r="AH19" s="53"/>
      <c r="AI19" s="53"/>
      <c r="AJ19" s="54"/>
      <c r="AK19" s="52">
        <v>6.27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131" t="s">
        <v>24</v>
      </c>
      <c r="F20" s="131"/>
      <c r="G20" s="131"/>
      <c r="H20" s="131"/>
      <c r="I20" s="131"/>
      <c r="J20" s="131"/>
      <c r="K20" s="131"/>
      <c r="L20" s="132"/>
      <c r="M20" s="49">
        <v>6.18</v>
      </c>
      <c r="N20" s="50"/>
      <c r="O20" s="50"/>
      <c r="P20" s="50"/>
      <c r="Q20" s="50"/>
      <c r="R20" s="50"/>
      <c r="S20" s="50"/>
      <c r="T20" s="51"/>
      <c r="U20" s="49">
        <v>6.18</v>
      </c>
      <c r="V20" s="50"/>
      <c r="W20" s="50"/>
      <c r="X20" s="50"/>
      <c r="Y20" s="50"/>
      <c r="Z20" s="50"/>
      <c r="AA20" s="50"/>
      <c r="AB20" s="51"/>
      <c r="AC20" s="49">
        <v>6.19</v>
      </c>
      <c r="AD20" s="50"/>
      <c r="AE20" s="50"/>
      <c r="AF20" s="50"/>
      <c r="AG20" s="50"/>
      <c r="AH20" s="50"/>
      <c r="AI20" s="50"/>
      <c r="AJ20" s="51"/>
      <c r="AK20" s="49">
        <v>6.16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2"/>
      <c r="M25" s="21">
        <f>ROUND(SQRT(O25*O25+R25*R25)*1000/($M$17*1.73),0)</f>
        <v>297</v>
      </c>
      <c r="N25" s="22">
        <f>ROUND(SQRT(O25*O25+P25*P25)*1000/(6.44*1.73),0)</f>
        <v>250</v>
      </c>
      <c r="O25" s="29">
        <v>-2.784</v>
      </c>
      <c r="P25" s="29"/>
      <c r="Q25" s="29"/>
      <c r="R25" s="29">
        <v>-1.704</v>
      </c>
      <c r="S25" s="29"/>
      <c r="T25" s="30"/>
      <c r="U25" s="21">
        <f>ROUND(SQRT(W25*W25+Z25*Z25)*1000/($U$17*1.73),0)</f>
        <v>278</v>
      </c>
      <c r="V25" s="22">
        <f>ROUND(SQRT(W25*W25+X25*X25)*1000/(6.44*1.73),0)</f>
        <v>218</v>
      </c>
      <c r="W25" s="29">
        <v>-2.424</v>
      </c>
      <c r="X25" s="29"/>
      <c r="Y25" s="29"/>
      <c r="Z25" s="29">
        <v>-1.848</v>
      </c>
      <c r="AA25" s="29"/>
      <c r="AB25" s="30"/>
      <c r="AC25" s="21">
        <f>ROUND(SQRT(AE25*AE25+AH25*AH25)*1000/($AC$17*1.73),0)</f>
        <v>259</v>
      </c>
      <c r="AD25" s="22">
        <f>ROUND(SQRT(AE25*AE25+AF25*AF25)*1000/(6.44*1.73),0)</f>
        <v>215</v>
      </c>
      <c r="AE25" s="29">
        <v>-2.4</v>
      </c>
      <c r="AF25" s="29"/>
      <c r="AG25" s="29"/>
      <c r="AH25" s="29">
        <v>-1.536</v>
      </c>
      <c r="AI25" s="29"/>
      <c r="AJ25" s="30"/>
      <c r="AK25" s="21">
        <f>ROUND(SQRT(AM25*AM25+AP25*AP25)*1000/($AK$17*1.73),0)</f>
        <v>289</v>
      </c>
      <c r="AL25" s="22">
        <f>ROUND(SQRT(AM25*AM25+AN25*AN25)*1000/(6.44*1.73),0)</f>
        <v>220</v>
      </c>
      <c r="AM25" s="29">
        <v>-2.448</v>
      </c>
      <c r="AN25" s="29"/>
      <c r="AO25" s="29"/>
      <c r="AP25" s="29">
        <v>-1.992</v>
      </c>
      <c r="AQ25" s="29"/>
      <c r="AR25" s="30"/>
    </row>
    <row r="26" spans="1:44" ht="12.75">
      <c r="A26" s="23" t="s">
        <v>46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2"/>
      <c r="M26" s="21">
        <f>ROUND(SQRT(O26*O26+R26*R26)*1000/($M$17*1.73),0)</f>
        <v>1</v>
      </c>
      <c r="N26" s="22">
        <f>ROUND(SQRT(O26*O26+P26*P26)*1000/(6.44*1.73),0)</f>
        <v>0</v>
      </c>
      <c r="O26" s="29">
        <v>-0.002</v>
      </c>
      <c r="P26" s="29"/>
      <c r="Q26" s="29"/>
      <c r="R26" s="29">
        <v>-0.014</v>
      </c>
      <c r="S26" s="29"/>
      <c r="T26" s="30"/>
      <c r="U26" s="21">
        <f>ROUND(SQRT(W26*W26+Z26*Z26)*1000/($U$17*1.73),0)</f>
        <v>1</v>
      </c>
      <c r="V26" s="22">
        <f>ROUND(SQRT(W26*W26+X26*X26)*1000/(6.44*1.73),0)</f>
        <v>0</v>
      </c>
      <c r="W26" s="29">
        <v>-0.002</v>
      </c>
      <c r="X26" s="29"/>
      <c r="Y26" s="29"/>
      <c r="Z26" s="29">
        <v>-0.014</v>
      </c>
      <c r="AA26" s="29"/>
      <c r="AB26" s="30"/>
      <c r="AC26" s="21">
        <f>ROUND(SQRT(AE26*AE26+AH26*AH26)*1000/($AC$17*1.73),0)</f>
        <v>2</v>
      </c>
      <c r="AD26" s="22">
        <f>ROUND(SQRT(AE26*AE26+AF26*AF26)*1000/(6.44*1.73),0)</f>
        <v>0</v>
      </c>
      <c r="AE26" s="29">
        <v>-0.002</v>
      </c>
      <c r="AF26" s="29"/>
      <c r="AG26" s="29"/>
      <c r="AH26" s="29">
        <v>-0.017</v>
      </c>
      <c r="AI26" s="29"/>
      <c r="AJ26" s="30"/>
      <c r="AK26" s="21">
        <f>ROUND(SQRT(AM26*AM26+AP26*AP26)*1000/($AK$17*1.73),0)</f>
        <v>1</v>
      </c>
      <c r="AL26" s="22">
        <f>ROUND(SQRT(AM26*AM26+AN26*AN26)*1000/(6.44*1.73),0)</f>
        <v>0</v>
      </c>
      <c r="AM26" s="29">
        <v>-0.002</v>
      </c>
      <c r="AN26" s="29"/>
      <c r="AO26" s="29"/>
      <c r="AP26" s="29">
        <v>-0.014</v>
      </c>
      <c r="AQ26" s="29"/>
      <c r="AR26" s="30"/>
    </row>
    <row r="27" spans="1:44" ht="12.75">
      <c r="A27" s="23" t="s">
        <v>42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2"/>
      <c r="M27" s="21">
        <f>ROUND(SQRT(O27*O27+R27*R27)*1000/($M$17*1.73),0)</f>
        <v>168</v>
      </c>
      <c r="N27" s="22">
        <f>ROUND(SQRT(O27*O27+P27*P27)*1000/(6.44*1.73),0)</f>
        <v>134</v>
      </c>
      <c r="O27" s="29">
        <v>-1.498</v>
      </c>
      <c r="P27" s="29"/>
      <c r="Q27" s="29"/>
      <c r="R27" s="29">
        <v>1.08</v>
      </c>
      <c r="S27" s="29"/>
      <c r="T27" s="30"/>
      <c r="U27" s="21">
        <f>ROUND(SQRT(W27*W27+Z27*Z27)*1000/($U$17*1.73),0)</f>
        <v>185</v>
      </c>
      <c r="V27" s="22">
        <f>ROUND(SQRT(W27*W27+X27*X27)*1000/(6.44*1.73),0)</f>
        <v>159</v>
      </c>
      <c r="W27" s="29">
        <v>-1.771</v>
      </c>
      <c r="X27" s="29"/>
      <c r="Y27" s="29"/>
      <c r="Z27" s="29">
        <v>0.979</v>
      </c>
      <c r="AA27" s="29"/>
      <c r="AB27" s="30"/>
      <c r="AC27" s="21">
        <f>ROUND(SQRT(AE27*AE27+AH27*AH27)*1000/($AC$17*1.73),0)</f>
        <v>182</v>
      </c>
      <c r="AD27" s="22">
        <f>ROUND(SQRT(AE27*AE27+AF27*AF27)*1000/(6.44*1.73),0)</f>
        <v>159</v>
      </c>
      <c r="AE27" s="29">
        <v>-1.771</v>
      </c>
      <c r="AF27" s="29"/>
      <c r="AG27" s="29"/>
      <c r="AH27" s="29">
        <v>0.92</v>
      </c>
      <c r="AI27" s="29"/>
      <c r="AJ27" s="30"/>
      <c r="AK27" s="21">
        <f>ROUND(SQRT(AM27*AM27+AP27*AP27)*1000/($AK$17*1.73),0)</f>
        <v>182</v>
      </c>
      <c r="AL27" s="22">
        <f>ROUND(SQRT(AM27*AM27+AN27*AN27)*1000/(6.44*1.73),0)</f>
        <v>154</v>
      </c>
      <c r="AM27" s="29">
        <v>-1.714</v>
      </c>
      <c r="AN27" s="29"/>
      <c r="AO27" s="29"/>
      <c r="AP27" s="29">
        <v>1.008</v>
      </c>
      <c r="AQ27" s="29"/>
      <c r="AR27" s="30"/>
    </row>
    <row r="28" spans="1:44" ht="12.75">
      <c r="A28" s="23" t="s">
        <v>63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2"/>
      <c r="M28" s="21">
        <f>ROUND(SQRT(O28*O28+R28*R28)*1000/($M$17*1.73),0)</f>
        <v>32</v>
      </c>
      <c r="N28" s="22">
        <f>ROUND(SQRT(O28*O28+P28*P28)*1000/(6.44*1.73),0)</f>
        <v>19</v>
      </c>
      <c r="O28" s="29">
        <v>-0.211</v>
      </c>
      <c r="P28" s="29"/>
      <c r="Q28" s="29"/>
      <c r="R28" s="29">
        <v>-0.288</v>
      </c>
      <c r="S28" s="29"/>
      <c r="T28" s="30"/>
      <c r="U28" s="21">
        <f>ROUND(SQRT(W28*W28+Z28*Z28)*1000/($U$17*1.73),0)</f>
        <v>32</v>
      </c>
      <c r="V28" s="22">
        <f>ROUND(SQRT(W28*W28+X28*X28)*1000/(6.44*1.73),0)</f>
        <v>18</v>
      </c>
      <c r="W28" s="29">
        <v>-0.202</v>
      </c>
      <c r="X28" s="29"/>
      <c r="Y28" s="29"/>
      <c r="Z28" s="29">
        <v>-0.288</v>
      </c>
      <c r="AA28" s="29"/>
      <c r="AB28" s="30"/>
      <c r="AC28" s="21">
        <f>ROUND(SQRT(AE28*AE28+AH28*AH28)*1000/($AC$17*1.73),0)</f>
        <v>32</v>
      </c>
      <c r="AD28" s="22">
        <f>ROUND(SQRT(AE28*AE28+AF28*AF28)*1000/(6.44*1.73),0)</f>
        <v>18</v>
      </c>
      <c r="AE28" s="29">
        <v>-0.202</v>
      </c>
      <c r="AF28" s="29"/>
      <c r="AG28" s="29"/>
      <c r="AH28" s="29">
        <v>-0.288</v>
      </c>
      <c r="AI28" s="29"/>
      <c r="AJ28" s="30"/>
      <c r="AK28" s="21">
        <f>ROUND(SQRT(AM28*AM28+AP28*AP28)*1000/($AK$17*1.73),0)</f>
        <v>32</v>
      </c>
      <c r="AL28" s="22">
        <f>ROUND(SQRT(AM28*AM28+AN28*AN28)*1000/(6.44*1.73),0)</f>
        <v>18</v>
      </c>
      <c r="AM28" s="29">
        <v>-0.202</v>
      </c>
      <c r="AN28" s="29"/>
      <c r="AO28" s="29"/>
      <c r="AP28" s="29">
        <v>-0.288</v>
      </c>
      <c r="AQ28" s="29"/>
      <c r="AR28" s="30"/>
    </row>
    <row r="29" spans="1:44" ht="13.5" thickBot="1">
      <c r="A29" s="25" t="s">
        <v>35</v>
      </c>
      <c r="B29" s="26"/>
      <c r="C29" s="26"/>
      <c r="D29" s="26"/>
      <c r="E29" s="11"/>
      <c r="F29" s="11"/>
      <c r="G29" s="11"/>
      <c r="H29" s="11"/>
      <c r="I29" s="11"/>
      <c r="J29" s="11"/>
      <c r="K29" s="11"/>
      <c r="L29" s="12"/>
      <c r="M29" s="21">
        <f>ROUND(SQRT(O29*O29+R29*R29)*1000/($M$17*1.73),0)</f>
        <v>0</v>
      </c>
      <c r="N29" s="22">
        <f>ROUND(SQRT(O29*O29+P29*P29)*1000/(6.44*1.73),0)</f>
        <v>0</v>
      </c>
      <c r="O29" s="29">
        <v>0</v>
      </c>
      <c r="P29" s="29"/>
      <c r="Q29" s="29"/>
      <c r="R29" s="29">
        <v>0</v>
      </c>
      <c r="S29" s="29"/>
      <c r="T29" s="30"/>
      <c r="U29" s="21">
        <f>ROUND(SQRT(W29*W29+Z29*Z29)*1000/($U$17*1.73),0)</f>
        <v>0</v>
      </c>
      <c r="V29" s="22">
        <f>ROUND(SQRT(W29*W29+X29*X29)*1000/(6.44*1.73),0)</f>
        <v>0</v>
      </c>
      <c r="W29" s="29">
        <v>0</v>
      </c>
      <c r="X29" s="29"/>
      <c r="Y29" s="29"/>
      <c r="Z29" s="29">
        <v>0</v>
      </c>
      <c r="AA29" s="29"/>
      <c r="AB29" s="30"/>
      <c r="AC29" s="21">
        <f>ROUND(SQRT(AE29*AE29+AH29*AH29)*1000/($AC$17*1.73),0)</f>
        <v>0</v>
      </c>
      <c r="AD29" s="22">
        <f>ROUND(SQRT(AE29*AE29+AF29*AF29)*1000/(6.44*1.73),0)</f>
        <v>0</v>
      </c>
      <c r="AE29" s="29">
        <v>0</v>
      </c>
      <c r="AF29" s="29"/>
      <c r="AG29" s="29"/>
      <c r="AH29" s="29">
        <v>0</v>
      </c>
      <c r="AI29" s="29"/>
      <c r="AJ29" s="30"/>
      <c r="AK29" s="21">
        <f>ROUND(SQRT(AM29*AM29+AP29*AP29)*1000/($AK$17*1.73),0)</f>
        <v>0</v>
      </c>
      <c r="AL29" s="22">
        <f>ROUND(SQRT(AM29*AM29+AN29*AN29)*1000/(6.44*1.73),0)</f>
        <v>0</v>
      </c>
      <c r="AM29" s="29">
        <v>0</v>
      </c>
      <c r="AN29" s="29"/>
      <c r="AO29" s="29"/>
      <c r="AP29" s="29">
        <v>0</v>
      </c>
      <c r="AQ29" s="29"/>
      <c r="AR29" s="30"/>
    </row>
    <row r="30" spans="1:44" ht="12.75">
      <c r="A30" s="27" t="s">
        <v>40</v>
      </c>
      <c r="B30" s="28"/>
      <c r="C30" s="28"/>
      <c r="D30" s="28"/>
      <c r="E30" s="37"/>
      <c r="F30" s="37"/>
      <c r="G30" s="37"/>
      <c r="H30" s="37"/>
      <c r="I30" s="37"/>
      <c r="J30" s="37"/>
      <c r="K30" s="37"/>
      <c r="L30" s="44"/>
      <c r="M30" s="45"/>
      <c r="N30" s="46"/>
      <c r="O30" s="47"/>
      <c r="P30" s="47"/>
      <c r="Q30" s="47"/>
      <c r="R30" s="47"/>
      <c r="S30" s="47"/>
      <c r="T30" s="48"/>
      <c r="U30" s="45"/>
      <c r="V30" s="46"/>
      <c r="W30" s="47"/>
      <c r="X30" s="47"/>
      <c r="Y30" s="47"/>
      <c r="Z30" s="47"/>
      <c r="AA30" s="47"/>
      <c r="AB30" s="48"/>
      <c r="AC30" s="45"/>
      <c r="AD30" s="46"/>
      <c r="AE30" s="47"/>
      <c r="AF30" s="47"/>
      <c r="AG30" s="47"/>
      <c r="AH30" s="47"/>
      <c r="AI30" s="47"/>
      <c r="AJ30" s="48"/>
      <c r="AK30" s="45"/>
      <c r="AL30" s="46"/>
      <c r="AM30" s="47"/>
      <c r="AN30" s="47"/>
      <c r="AO30" s="47"/>
      <c r="AP30" s="47"/>
      <c r="AQ30" s="47"/>
      <c r="AR30" s="48"/>
    </row>
    <row r="31" spans="1:44" ht="12.75">
      <c r="A31" s="23" t="s">
        <v>41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2"/>
      <c r="M31" s="21">
        <f>ROUND(SQRT(O31*O31+R31*R31)*1000/($M$18*1.73),0)</f>
        <v>171</v>
      </c>
      <c r="N31" s="22">
        <f>ROUND(SQRT(O31*O31+P31*P31)*1000/(6.44*1.73),0)</f>
        <v>140</v>
      </c>
      <c r="O31" s="29">
        <v>1.555</v>
      </c>
      <c r="P31" s="29"/>
      <c r="Q31" s="29"/>
      <c r="R31" s="29">
        <v>0.864</v>
      </c>
      <c r="S31" s="29"/>
      <c r="T31" s="30"/>
      <c r="U31" s="21">
        <f>ROUND(SQRT(W31*W31+Z31*Z31)*1000/($U$18*1.73),0)</f>
        <v>177</v>
      </c>
      <c r="V31" s="22">
        <f>ROUND(SQRT(W31*W31+X31*X31)*1000/(6.44*1.73),0)</f>
        <v>143</v>
      </c>
      <c r="W31" s="29">
        <v>1.594</v>
      </c>
      <c r="X31" s="29"/>
      <c r="Y31" s="29"/>
      <c r="Z31" s="29">
        <v>0.941</v>
      </c>
      <c r="AA31" s="29"/>
      <c r="AB31" s="30"/>
      <c r="AC31" s="21">
        <f>ROUND(SQRT(AE31*AE31+AH31*AH31)*1000/($AC$18*1.73),0)</f>
        <v>166</v>
      </c>
      <c r="AD31" s="22">
        <f>ROUND(SQRT(AE31*AE31+AF31*AF31)*1000/(6.44*1.73),0)</f>
        <v>136</v>
      </c>
      <c r="AE31" s="29">
        <v>1.517</v>
      </c>
      <c r="AF31" s="29"/>
      <c r="AG31" s="29"/>
      <c r="AH31" s="29">
        <v>0.845</v>
      </c>
      <c r="AI31" s="29"/>
      <c r="AJ31" s="30"/>
      <c r="AK31" s="21">
        <f>ROUND(SQRT(AM31*AM31+AP31*AP31)*1000/($AK$18*1.73),0)</f>
        <v>173</v>
      </c>
      <c r="AL31" s="22">
        <f>ROUND(SQRT(AM31*AM31+AN31*AN31)*1000/(6.44*1.73),0)</f>
        <v>141</v>
      </c>
      <c r="AM31" s="29">
        <v>1.574</v>
      </c>
      <c r="AN31" s="29"/>
      <c r="AO31" s="29"/>
      <c r="AP31" s="29">
        <v>0.845</v>
      </c>
      <c r="AQ31" s="29"/>
      <c r="AR31" s="30"/>
    </row>
    <row r="32" spans="1:44" ht="12.75">
      <c r="A32" s="25" t="s">
        <v>36</v>
      </c>
      <c r="B32" s="26"/>
      <c r="C32" s="26"/>
      <c r="D32" s="26"/>
      <c r="E32" s="11"/>
      <c r="F32" s="11"/>
      <c r="G32" s="11"/>
      <c r="H32" s="11"/>
      <c r="I32" s="11"/>
      <c r="J32" s="11"/>
      <c r="K32" s="11"/>
      <c r="L32" s="12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29">
        <v>0</v>
      </c>
      <c r="P32" s="29"/>
      <c r="Q32" s="29"/>
      <c r="R32" s="29">
        <v>0</v>
      </c>
      <c r="S32" s="29"/>
      <c r="T32" s="3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29">
        <v>0</v>
      </c>
      <c r="X32" s="29"/>
      <c r="Y32" s="29"/>
      <c r="Z32" s="29">
        <v>0</v>
      </c>
      <c r="AA32" s="29"/>
      <c r="AB32" s="3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29">
        <v>0</v>
      </c>
      <c r="AF32" s="29"/>
      <c r="AG32" s="29"/>
      <c r="AH32" s="29">
        <v>0</v>
      </c>
      <c r="AI32" s="29"/>
      <c r="AJ32" s="3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29">
        <v>0</v>
      </c>
      <c r="AN32" s="29"/>
      <c r="AO32" s="29"/>
      <c r="AP32" s="29">
        <v>0</v>
      </c>
      <c r="AQ32" s="29"/>
      <c r="AR32" s="30"/>
    </row>
    <row r="33" spans="1:44" ht="12.75">
      <c r="A33" s="23" t="s">
        <v>39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2"/>
      <c r="M33" s="21">
        <f t="shared" si="0"/>
        <v>7</v>
      </c>
      <c r="N33" s="22">
        <f t="shared" si="1"/>
        <v>6</v>
      </c>
      <c r="O33" s="29">
        <v>-0.065</v>
      </c>
      <c r="P33" s="29"/>
      <c r="Q33" s="29"/>
      <c r="R33" s="29">
        <v>-0.02</v>
      </c>
      <c r="S33" s="29"/>
      <c r="T33" s="30"/>
      <c r="U33" s="21">
        <f t="shared" si="2"/>
        <v>6</v>
      </c>
      <c r="V33" s="22">
        <f t="shared" si="3"/>
        <v>6</v>
      </c>
      <c r="W33" s="29">
        <v>-0.063</v>
      </c>
      <c r="X33" s="29"/>
      <c r="Y33" s="29"/>
      <c r="Z33" s="29">
        <v>-0.022</v>
      </c>
      <c r="AA33" s="29"/>
      <c r="AB33" s="30"/>
      <c r="AC33" s="21">
        <f t="shared" si="4"/>
        <v>6</v>
      </c>
      <c r="AD33" s="22">
        <f t="shared" si="5"/>
        <v>6</v>
      </c>
      <c r="AE33" s="29">
        <v>-0.063</v>
      </c>
      <c r="AF33" s="29"/>
      <c r="AG33" s="29"/>
      <c r="AH33" s="29">
        <v>-0.022</v>
      </c>
      <c r="AI33" s="29"/>
      <c r="AJ33" s="30"/>
      <c r="AK33" s="21">
        <f t="shared" si="6"/>
        <v>6</v>
      </c>
      <c r="AL33" s="22">
        <f t="shared" si="7"/>
        <v>5</v>
      </c>
      <c r="AM33" s="29">
        <v>-0.061</v>
      </c>
      <c r="AN33" s="29"/>
      <c r="AO33" s="29"/>
      <c r="AP33" s="29">
        <v>-0.02</v>
      </c>
      <c r="AQ33" s="29"/>
      <c r="AR33" s="30"/>
    </row>
    <row r="34" spans="1:44" ht="12.75">
      <c r="A34" s="23" t="s">
        <v>64</v>
      </c>
      <c r="B34" s="24"/>
      <c r="C34" s="24"/>
      <c r="D34" s="24"/>
      <c r="E34" s="11"/>
      <c r="F34" s="11"/>
      <c r="G34" s="11"/>
      <c r="H34" s="11"/>
      <c r="I34" s="11"/>
      <c r="J34" s="11"/>
      <c r="K34" s="11"/>
      <c r="L34" s="12"/>
      <c r="M34" s="21">
        <f t="shared" si="0"/>
        <v>51</v>
      </c>
      <c r="N34" s="22">
        <f t="shared" si="1"/>
        <v>30</v>
      </c>
      <c r="O34" s="29">
        <v>-0.331</v>
      </c>
      <c r="P34" s="29"/>
      <c r="Q34" s="29"/>
      <c r="R34" s="29">
        <v>-0.422</v>
      </c>
      <c r="S34" s="29"/>
      <c r="T34" s="30"/>
      <c r="U34" s="21">
        <f t="shared" si="2"/>
        <v>51</v>
      </c>
      <c r="V34" s="22">
        <f t="shared" si="3"/>
        <v>29</v>
      </c>
      <c r="W34" s="29">
        <v>-0.326</v>
      </c>
      <c r="X34" s="29"/>
      <c r="Y34" s="29"/>
      <c r="Z34" s="29">
        <v>-0.427</v>
      </c>
      <c r="AA34" s="29"/>
      <c r="AB34" s="30"/>
      <c r="AC34" s="21">
        <f t="shared" si="4"/>
        <v>52</v>
      </c>
      <c r="AD34" s="22">
        <f t="shared" si="5"/>
        <v>30</v>
      </c>
      <c r="AE34" s="29">
        <v>-0.331</v>
      </c>
      <c r="AF34" s="29"/>
      <c r="AG34" s="29"/>
      <c r="AH34" s="29">
        <v>-0.432</v>
      </c>
      <c r="AI34" s="29"/>
      <c r="AJ34" s="30"/>
      <c r="AK34" s="21">
        <f t="shared" si="6"/>
        <v>51</v>
      </c>
      <c r="AL34" s="22">
        <f t="shared" si="7"/>
        <v>29</v>
      </c>
      <c r="AM34" s="29">
        <v>-0.326</v>
      </c>
      <c r="AN34" s="29"/>
      <c r="AO34" s="29"/>
      <c r="AP34" s="29">
        <v>-0.418</v>
      </c>
      <c r="AQ34" s="29"/>
      <c r="AR34" s="30"/>
    </row>
    <row r="35" spans="1:44" ht="12.75">
      <c r="A35" s="23" t="s">
        <v>38</v>
      </c>
      <c r="B35" s="24"/>
      <c r="C35" s="24"/>
      <c r="D35" s="24"/>
      <c r="E35" s="11"/>
      <c r="F35" s="11"/>
      <c r="G35" s="11"/>
      <c r="H35" s="11"/>
      <c r="I35" s="11"/>
      <c r="J35" s="11"/>
      <c r="K35" s="11"/>
      <c r="L35" s="12"/>
      <c r="M35" s="21">
        <f t="shared" si="0"/>
        <v>121</v>
      </c>
      <c r="N35" s="22">
        <f t="shared" si="1"/>
        <v>107</v>
      </c>
      <c r="O35" s="29">
        <v>-1.195</v>
      </c>
      <c r="P35" s="29"/>
      <c r="Q35" s="29"/>
      <c r="R35" s="29">
        <v>-0.418</v>
      </c>
      <c r="S35" s="29"/>
      <c r="T35" s="30"/>
      <c r="U35" s="21">
        <f t="shared" si="2"/>
        <v>129</v>
      </c>
      <c r="V35" s="22">
        <f t="shared" si="3"/>
        <v>112</v>
      </c>
      <c r="W35" s="29">
        <v>-1.253</v>
      </c>
      <c r="X35" s="29"/>
      <c r="Y35" s="29"/>
      <c r="Z35" s="29">
        <v>-0.49</v>
      </c>
      <c r="AA35" s="29"/>
      <c r="AB35" s="30"/>
      <c r="AC35" s="21">
        <f t="shared" si="4"/>
        <v>119</v>
      </c>
      <c r="AD35" s="22">
        <f t="shared" si="5"/>
        <v>106</v>
      </c>
      <c r="AE35" s="29">
        <v>-1.181</v>
      </c>
      <c r="AF35" s="29"/>
      <c r="AG35" s="29"/>
      <c r="AH35" s="29">
        <v>-0.403</v>
      </c>
      <c r="AI35" s="29"/>
      <c r="AJ35" s="30"/>
      <c r="AK35" s="21">
        <f t="shared" si="6"/>
        <v>123</v>
      </c>
      <c r="AL35" s="22">
        <f t="shared" si="7"/>
        <v>109</v>
      </c>
      <c r="AM35" s="29">
        <v>-1.21</v>
      </c>
      <c r="AN35" s="29"/>
      <c r="AO35" s="29"/>
      <c r="AP35" s="29">
        <v>-0.403</v>
      </c>
      <c r="AQ35" s="29"/>
      <c r="AR35" s="30"/>
    </row>
    <row r="36" spans="1:44" ht="12.75">
      <c r="A36" s="25" t="s">
        <v>43</v>
      </c>
      <c r="B36" s="26"/>
      <c r="C36" s="26"/>
      <c r="D36" s="26"/>
      <c r="E36" s="11"/>
      <c r="F36" s="11"/>
      <c r="G36" s="11"/>
      <c r="H36" s="11"/>
      <c r="I36" s="11"/>
      <c r="J36" s="11"/>
      <c r="K36" s="11"/>
      <c r="L36" s="12"/>
      <c r="M36" s="21">
        <f t="shared" si="0"/>
        <v>0</v>
      </c>
      <c r="N36" s="22">
        <f t="shared" si="1"/>
        <v>0</v>
      </c>
      <c r="O36" s="29">
        <v>0</v>
      </c>
      <c r="P36" s="29"/>
      <c r="Q36" s="29"/>
      <c r="R36" s="29">
        <v>0</v>
      </c>
      <c r="S36" s="29"/>
      <c r="T36" s="30"/>
      <c r="U36" s="21">
        <f t="shared" si="2"/>
        <v>0</v>
      </c>
      <c r="V36" s="22">
        <f t="shared" si="3"/>
        <v>0</v>
      </c>
      <c r="W36" s="29">
        <v>0</v>
      </c>
      <c r="X36" s="29"/>
      <c r="Y36" s="29"/>
      <c r="Z36" s="29">
        <v>0</v>
      </c>
      <c r="AA36" s="29"/>
      <c r="AB36" s="30"/>
      <c r="AC36" s="21">
        <f t="shared" si="4"/>
        <v>0</v>
      </c>
      <c r="AD36" s="22">
        <f t="shared" si="5"/>
        <v>0</v>
      </c>
      <c r="AE36" s="29">
        <v>0</v>
      </c>
      <c r="AF36" s="29"/>
      <c r="AG36" s="29"/>
      <c r="AH36" s="29">
        <v>0</v>
      </c>
      <c r="AI36" s="29"/>
      <c r="AJ36" s="30"/>
      <c r="AK36" s="21">
        <f t="shared" si="6"/>
        <v>0</v>
      </c>
      <c r="AL36" s="22">
        <f t="shared" si="7"/>
        <v>0</v>
      </c>
      <c r="AM36" s="29">
        <v>0</v>
      </c>
      <c r="AN36" s="29"/>
      <c r="AO36" s="29"/>
      <c r="AP36" s="29">
        <v>0</v>
      </c>
      <c r="AQ36" s="29"/>
      <c r="AR36" s="30"/>
    </row>
    <row r="37" spans="1:44" ht="12.75">
      <c r="A37" s="25" t="s">
        <v>44</v>
      </c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2"/>
      <c r="M37" s="21">
        <f t="shared" si="0"/>
        <v>0</v>
      </c>
      <c r="N37" s="22">
        <f t="shared" si="1"/>
        <v>0</v>
      </c>
      <c r="O37" s="29">
        <v>0</v>
      </c>
      <c r="P37" s="29"/>
      <c r="Q37" s="29"/>
      <c r="R37" s="29">
        <v>0</v>
      </c>
      <c r="S37" s="29"/>
      <c r="T37" s="30"/>
      <c r="U37" s="21">
        <f t="shared" si="2"/>
        <v>0</v>
      </c>
      <c r="V37" s="22">
        <f t="shared" si="3"/>
        <v>0</v>
      </c>
      <c r="W37" s="29">
        <v>0</v>
      </c>
      <c r="X37" s="29"/>
      <c r="Y37" s="29"/>
      <c r="Z37" s="29">
        <v>0</v>
      </c>
      <c r="AA37" s="29"/>
      <c r="AB37" s="30"/>
      <c r="AC37" s="21">
        <f t="shared" si="4"/>
        <v>0</v>
      </c>
      <c r="AD37" s="22">
        <f t="shared" si="5"/>
        <v>0</v>
      </c>
      <c r="AE37" s="29">
        <v>0</v>
      </c>
      <c r="AF37" s="29"/>
      <c r="AG37" s="29"/>
      <c r="AH37" s="29">
        <v>0</v>
      </c>
      <c r="AI37" s="29"/>
      <c r="AJ37" s="30"/>
      <c r="AK37" s="21">
        <f t="shared" si="6"/>
        <v>0</v>
      </c>
      <c r="AL37" s="22">
        <f t="shared" si="7"/>
        <v>0</v>
      </c>
      <c r="AM37" s="29">
        <v>0</v>
      </c>
      <c r="AN37" s="29"/>
      <c r="AO37" s="29"/>
      <c r="AP37" s="29">
        <v>0</v>
      </c>
      <c r="AQ37" s="29"/>
      <c r="AR37" s="30"/>
    </row>
    <row r="38" spans="1:44" ht="13.5" thickBot="1">
      <c r="A38" s="25" t="s">
        <v>45</v>
      </c>
      <c r="B38" s="26"/>
      <c r="C38" s="26"/>
      <c r="D38" s="26"/>
      <c r="E38" s="13"/>
      <c r="F38" s="13"/>
      <c r="G38" s="13"/>
      <c r="H38" s="13"/>
      <c r="I38" s="13"/>
      <c r="J38" s="13"/>
      <c r="K38" s="13"/>
      <c r="L38" s="14"/>
      <c r="M38" s="21">
        <f t="shared" si="0"/>
        <v>0</v>
      </c>
      <c r="N38" s="22">
        <f t="shared" si="1"/>
        <v>0</v>
      </c>
      <c r="O38" s="29">
        <v>0</v>
      </c>
      <c r="P38" s="29"/>
      <c r="Q38" s="29"/>
      <c r="R38" s="29">
        <v>0</v>
      </c>
      <c r="S38" s="29"/>
      <c r="T38" s="30"/>
      <c r="U38" s="21">
        <f t="shared" si="2"/>
        <v>0</v>
      </c>
      <c r="V38" s="22">
        <f t="shared" si="3"/>
        <v>0</v>
      </c>
      <c r="W38" s="29">
        <v>0</v>
      </c>
      <c r="X38" s="29"/>
      <c r="Y38" s="29"/>
      <c r="Z38" s="29">
        <v>0</v>
      </c>
      <c r="AA38" s="29"/>
      <c r="AB38" s="30"/>
      <c r="AC38" s="21">
        <f t="shared" si="4"/>
        <v>0</v>
      </c>
      <c r="AD38" s="22">
        <f t="shared" si="5"/>
        <v>0</v>
      </c>
      <c r="AE38" s="29">
        <v>0</v>
      </c>
      <c r="AF38" s="29"/>
      <c r="AG38" s="29"/>
      <c r="AH38" s="29">
        <v>0</v>
      </c>
      <c r="AI38" s="29"/>
      <c r="AJ38" s="30"/>
      <c r="AK38" s="21">
        <f t="shared" si="6"/>
        <v>0</v>
      </c>
      <c r="AL38" s="22">
        <f t="shared" si="7"/>
        <v>0</v>
      </c>
      <c r="AM38" s="29">
        <v>0</v>
      </c>
      <c r="AN38" s="29"/>
      <c r="AO38" s="29"/>
      <c r="AP38" s="29">
        <v>0</v>
      </c>
      <c r="AQ38" s="29"/>
      <c r="AR38" s="30"/>
    </row>
    <row r="39" spans="1:44" ht="12.75">
      <c r="A39" s="27" t="s">
        <v>47</v>
      </c>
      <c r="B39" s="28"/>
      <c r="C39" s="28"/>
      <c r="D39" s="28"/>
      <c r="E39" s="37"/>
      <c r="F39" s="37"/>
      <c r="G39" s="37"/>
      <c r="H39" s="37"/>
      <c r="I39" s="37"/>
      <c r="J39" s="37"/>
      <c r="K39" s="37"/>
      <c r="L39" s="44"/>
      <c r="M39" s="45"/>
      <c r="N39" s="46"/>
      <c r="O39" s="47"/>
      <c r="P39" s="47"/>
      <c r="Q39" s="47"/>
      <c r="R39" s="47"/>
      <c r="S39" s="47"/>
      <c r="T39" s="48"/>
      <c r="U39" s="45"/>
      <c r="V39" s="46"/>
      <c r="W39" s="47"/>
      <c r="X39" s="47"/>
      <c r="Y39" s="47"/>
      <c r="Z39" s="47"/>
      <c r="AA39" s="47"/>
      <c r="AB39" s="48"/>
      <c r="AC39" s="45"/>
      <c r="AD39" s="46"/>
      <c r="AE39" s="47"/>
      <c r="AF39" s="47"/>
      <c r="AG39" s="47"/>
      <c r="AH39" s="47"/>
      <c r="AI39" s="47"/>
      <c r="AJ39" s="48"/>
      <c r="AK39" s="45"/>
      <c r="AL39" s="46"/>
      <c r="AM39" s="47"/>
      <c r="AN39" s="47"/>
      <c r="AO39" s="47"/>
      <c r="AP39" s="47"/>
      <c r="AQ39" s="47"/>
      <c r="AR39" s="48"/>
    </row>
    <row r="40" spans="1:44" ht="12.75">
      <c r="A40" s="25" t="s">
        <v>48</v>
      </c>
      <c r="B40" s="26"/>
      <c r="C40" s="26"/>
      <c r="D40" s="26"/>
      <c r="E40" s="11"/>
      <c r="F40" s="11"/>
      <c r="G40" s="11"/>
      <c r="H40" s="11"/>
      <c r="I40" s="11"/>
      <c r="J40" s="11"/>
      <c r="K40" s="11"/>
      <c r="L40" s="12"/>
      <c r="M40" s="21">
        <f>ROUND(SQRT(O40*O40+R40*R40)*1000/($M$19*1.73),0)</f>
        <v>0</v>
      </c>
      <c r="N40" s="22">
        <f>ROUND(SQRT(O40*O40+P40*P40)*1000/(6.44*1.73),0)</f>
        <v>0</v>
      </c>
      <c r="O40" s="29">
        <v>0</v>
      </c>
      <c r="P40" s="29"/>
      <c r="Q40" s="29"/>
      <c r="R40" s="29">
        <v>0</v>
      </c>
      <c r="S40" s="29"/>
      <c r="T40" s="30"/>
      <c r="U40" s="21">
        <f>ROUND(SQRT(W40*W40+Z40*Z40)*1000/($U$19*1.73),0)</f>
        <v>0</v>
      </c>
      <c r="V40" s="22">
        <f>ROUND(SQRT(W40*W40+X40*X40)*1000/(6.44*1.73),0)</f>
        <v>0</v>
      </c>
      <c r="W40" s="29">
        <v>0</v>
      </c>
      <c r="X40" s="29"/>
      <c r="Y40" s="29"/>
      <c r="Z40" s="29">
        <v>0</v>
      </c>
      <c r="AA40" s="29"/>
      <c r="AB40" s="30"/>
      <c r="AC40" s="21">
        <f>ROUND(SQRT(AE40*AE40+AH40*AH40)*1000/($AC$19*1.73),0)</f>
        <v>0</v>
      </c>
      <c r="AD40" s="22">
        <f>ROUND(SQRT(AE40*AE40+AF40*AF40)*1000/(6.44*1.73),0)</f>
        <v>0</v>
      </c>
      <c r="AE40" s="29">
        <v>0</v>
      </c>
      <c r="AF40" s="29"/>
      <c r="AG40" s="29"/>
      <c r="AH40" s="29">
        <v>0</v>
      </c>
      <c r="AI40" s="29"/>
      <c r="AJ40" s="30"/>
      <c r="AK40" s="21">
        <f>ROUND(SQRT(AM40*AM40+AP40*AP40)*1000/($AK$19*1.73),0)</f>
        <v>0</v>
      </c>
      <c r="AL40" s="22">
        <f>ROUND(SQRT(AM40*AM40+AN40*AN40)*1000/(6.44*1.73),0)</f>
        <v>0</v>
      </c>
      <c r="AM40" s="29">
        <v>0</v>
      </c>
      <c r="AN40" s="29"/>
      <c r="AO40" s="29"/>
      <c r="AP40" s="29">
        <v>0</v>
      </c>
      <c r="AQ40" s="29"/>
      <c r="AR40" s="30"/>
    </row>
    <row r="41" spans="1:44" ht="12.75">
      <c r="A41" s="25" t="s">
        <v>67</v>
      </c>
      <c r="B41" s="26"/>
      <c r="C41" s="26"/>
      <c r="D41" s="26"/>
      <c r="E41" s="11"/>
      <c r="F41" s="11"/>
      <c r="G41" s="11"/>
      <c r="H41" s="11"/>
      <c r="I41" s="11"/>
      <c r="J41" s="11"/>
      <c r="K41" s="11"/>
      <c r="L41" s="12"/>
      <c r="M41" s="21">
        <f>ROUND(SQRT(O41*O41+R41*R41)*1000/($M$19*1.73),0)</f>
        <v>235</v>
      </c>
      <c r="N41" s="22">
        <f aca="true" t="shared" si="8" ref="N41:N49">ROUND(SQRT(O41*O41+P41*P41)*1000/(6.44*1.73),0)</f>
        <v>218</v>
      </c>
      <c r="O41" s="29">
        <v>-2.434</v>
      </c>
      <c r="P41" s="29"/>
      <c r="Q41" s="29"/>
      <c r="R41" s="29">
        <v>0.806</v>
      </c>
      <c r="S41" s="29"/>
      <c r="T41" s="30"/>
      <c r="U41" s="21">
        <f aca="true" t="shared" si="9" ref="U41:U49">ROUND(SQRT(W41*W41+Z41*Z41)*1000/($U$19*1.73),0)</f>
        <v>229</v>
      </c>
      <c r="V41" s="22">
        <f aca="true" t="shared" si="10" ref="V41:V49">ROUND(SQRT(W41*W41+X41*X41)*1000/(6.44*1.73),0)</f>
        <v>209</v>
      </c>
      <c r="W41" s="29">
        <v>-2.333</v>
      </c>
      <c r="X41" s="29"/>
      <c r="Y41" s="29"/>
      <c r="Z41" s="29">
        <v>0.878</v>
      </c>
      <c r="AA41" s="29"/>
      <c r="AB41" s="30"/>
      <c r="AC41" s="21">
        <f aca="true" t="shared" si="11" ref="AC41:AC49">ROUND(SQRT(AE41*AE41+AH41*AH41)*1000/($AC$19*1.73),0)</f>
        <v>227</v>
      </c>
      <c r="AD41" s="22">
        <f aca="true" t="shared" si="12" ref="AD41:AD49">ROUND(SQRT(AE41*AE41+AF41*AF41)*1000/(6.44*1.73),0)</f>
        <v>207</v>
      </c>
      <c r="AE41" s="29">
        <v>-2.304</v>
      </c>
      <c r="AF41" s="29"/>
      <c r="AG41" s="29"/>
      <c r="AH41" s="29">
        <v>0.878</v>
      </c>
      <c r="AI41" s="29"/>
      <c r="AJ41" s="30"/>
      <c r="AK41" s="21">
        <f aca="true" t="shared" si="13" ref="AK41:AK49">ROUND(SQRT(AM41*AM41+AP41*AP41)*1000/($AK$19*1.73),0)</f>
        <v>226</v>
      </c>
      <c r="AL41" s="22">
        <f aca="true" t="shared" si="14" ref="AL41:AL49">ROUND(SQRT(AM41*AM41+AN41*AN41)*1000/(6.44*1.73),0)</f>
        <v>204</v>
      </c>
      <c r="AM41" s="29">
        <v>-2.275</v>
      </c>
      <c r="AN41" s="29"/>
      <c r="AO41" s="29"/>
      <c r="AP41" s="29">
        <v>0.922</v>
      </c>
      <c r="AQ41" s="29"/>
      <c r="AR41" s="30"/>
    </row>
    <row r="42" spans="1:44" ht="12.75">
      <c r="A42" s="25" t="s">
        <v>49</v>
      </c>
      <c r="B42" s="26"/>
      <c r="C42" s="26"/>
      <c r="D42" s="26"/>
      <c r="E42" s="11"/>
      <c r="F42" s="11"/>
      <c r="G42" s="11"/>
      <c r="H42" s="11"/>
      <c r="I42" s="11"/>
      <c r="J42" s="11"/>
      <c r="K42" s="11"/>
      <c r="L42" s="12"/>
      <c r="M42" s="21">
        <f aca="true" t="shared" si="15" ref="M42:M49">ROUND(SQRT(O42*O42+R42*R42)*1000/($M$19*1.73),0)</f>
        <v>88</v>
      </c>
      <c r="N42" s="22">
        <f t="shared" si="8"/>
        <v>73</v>
      </c>
      <c r="O42" s="29">
        <v>-0.811</v>
      </c>
      <c r="P42" s="29"/>
      <c r="Q42" s="29"/>
      <c r="R42" s="29">
        <v>-0.504</v>
      </c>
      <c r="S42" s="29"/>
      <c r="T42" s="30"/>
      <c r="U42" s="21">
        <f t="shared" si="9"/>
        <v>88</v>
      </c>
      <c r="V42" s="22">
        <f t="shared" si="10"/>
        <v>73</v>
      </c>
      <c r="W42" s="29">
        <v>-0.816</v>
      </c>
      <c r="X42" s="29"/>
      <c r="Y42" s="29"/>
      <c r="Z42" s="29">
        <v>-0.509</v>
      </c>
      <c r="AA42" s="29"/>
      <c r="AB42" s="30"/>
      <c r="AC42" s="21">
        <f t="shared" si="11"/>
        <v>89</v>
      </c>
      <c r="AD42" s="22">
        <f t="shared" si="12"/>
        <v>74</v>
      </c>
      <c r="AE42" s="29">
        <v>-0.821</v>
      </c>
      <c r="AF42" s="29"/>
      <c r="AG42" s="29"/>
      <c r="AH42" s="29">
        <v>-0.509</v>
      </c>
      <c r="AI42" s="29"/>
      <c r="AJ42" s="30"/>
      <c r="AK42" s="21">
        <f t="shared" si="13"/>
        <v>88</v>
      </c>
      <c r="AL42" s="22">
        <f t="shared" si="14"/>
        <v>73</v>
      </c>
      <c r="AM42" s="29">
        <v>-0.816</v>
      </c>
      <c r="AN42" s="29"/>
      <c r="AO42" s="29"/>
      <c r="AP42" s="29">
        <v>-0.504</v>
      </c>
      <c r="AQ42" s="29"/>
      <c r="AR42" s="30"/>
    </row>
    <row r="43" spans="1:44" ht="12.75">
      <c r="A43" s="25" t="s">
        <v>68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2"/>
      <c r="M43" s="21">
        <f t="shared" si="15"/>
        <v>108</v>
      </c>
      <c r="N43" s="22">
        <f t="shared" si="8"/>
        <v>75</v>
      </c>
      <c r="O43" s="29">
        <v>-0.835</v>
      </c>
      <c r="P43" s="29"/>
      <c r="Q43" s="29"/>
      <c r="R43" s="29">
        <v>-0.826</v>
      </c>
      <c r="S43" s="29"/>
      <c r="T43" s="30"/>
      <c r="U43" s="21">
        <f t="shared" si="9"/>
        <v>116</v>
      </c>
      <c r="V43" s="22">
        <f t="shared" si="10"/>
        <v>79</v>
      </c>
      <c r="W43" s="29">
        <v>-0.883</v>
      </c>
      <c r="X43" s="29"/>
      <c r="Y43" s="29"/>
      <c r="Z43" s="29">
        <v>-0.902</v>
      </c>
      <c r="AA43" s="29"/>
      <c r="AB43" s="30"/>
      <c r="AC43" s="21">
        <f t="shared" si="11"/>
        <v>98</v>
      </c>
      <c r="AD43" s="22">
        <f t="shared" si="12"/>
        <v>71</v>
      </c>
      <c r="AE43" s="29">
        <v>-0.787</v>
      </c>
      <c r="AF43" s="29"/>
      <c r="AG43" s="29"/>
      <c r="AH43" s="29">
        <v>-0.71</v>
      </c>
      <c r="AI43" s="29"/>
      <c r="AJ43" s="30"/>
      <c r="AK43" s="21">
        <f>ROUND(SQRT(AM43*AM43+AP43*AP43)*1000/($AK$19*1.73),0)</f>
        <v>102</v>
      </c>
      <c r="AL43" s="22">
        <f t="shared" si="14"/>
        <v>71</v>
      </c>
      <c r="AM43" s="29">
        <v>-0.787</v>
      </c>
      <c r="AN43" s="29"/>
      <c r="AO43" s="29"/>
      <c r="AP43" s="29">
        <v>-0.778</v>
      </c>
      <c r="AQ43" s="29"/>
      <c r="AR43" s="30"/>
    </row>
    <row r="44" spans="1:44" ht="12.75">
      <c r="A44" s="25" t="s">
        <v>50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2"/>
      <c r="M44" s="21">
        <f t="shared" si="15"/>
        <v>0</v>
      </c>
      <c r="N44" s="22">
        <f t="shared" si="8"/>
        <v>0</v>
      </c>
      <c r="O44" s="29">
        <v>0</v>
      </c>
      <c r="P44" s="29"/>
      <c r="Q44" s="29"/>
      <c r="R44" s="29">
        <v>0</v>
      </c>
      <c r="S44" s="29"/>
      <c r="T44" s="30"/>
      <c r="U44" s="21">
        <f t="shared" si="9"/>
        <v>0</v>
      </c>
      <c r="V44" s="22">
        <f t="shared" si="10"/>
        <v>0</v>
      </c>
      <c r="W44" s="29">
        <v>0</v>
      </c>
      <c r="X44" s="29"/>
      <c r="Y44" s="29"/>
      <c r="Z44" s="29">
        <v>0</v>
      </c>
      <c r="AA44" s="29"/>
      <c r="AB44" s="30"/>
      <c r="AC44" s="21">
        <f t="shared" si="11"/>
        <v>0</v>
      </c>
      <c r="AD44" s="22">
        <f t="shared" si="12"/>
        <v>0</v>
      </c>
      <c r="AE44" s="29">
        <v>0</v>
      </c>
      <c r="AF44" s="29"/>
      <c r="AG44" s="29"/>
      <c r="AH44" s="29">
        <v>0</v>
      </c>
      <c r="AI44" s="29"/>
      <c r="AJ44" s="30"/>
      <c r="AK44" s="21">
        <f t="shared" si="13"/>
        <v>0</v>
      </c>
      <c r="AL44" s="22">
        <f t="shared" si="14"/>
        <v>0</v>
      </c>
      <c r="AM44" s="29">
        <v>0</v>
      </c>
      <c r="AN44" s="29"/>
      <c r="AO44" s="29"/>
      <c r="AP44" s="29">
        <v>0</v>
      </c>
      <c r="AQ44" s="29"/>
      <c r="AR44" s="30"/>
    </row>
    <row r="45" spans="1:44" ht="12.75">
      <c r="A45" s="25" t="s">
        <v>69</v>
      </c>
      <c r="B45" s="26"/>
      <c r="C45" s="26"/>
      <c r="D45" s="26"/>
      <c r="E45" s="11"/>
      <c r="F45" s="11"/>
      <c r="G45" s="11"/>
      <c r="H45" s="11"/>
      <c r="I45" s="11"/>
      <c r="J45" s="11"/>
      <c r="K45" s="11"/>
      <c r="L45" s="12"/>
      <c r="M45" s="21">
        <f t="shared" si="15"/>
        <v>47</v>
      </c>
      <c r="N45" s="22">
        <f t="shared" si="8"/>
        <v>35</v>
      </c>
      <c r="O45" s="29">
        <v>-0.394</v>
      </c>
      <c r="P45" s="29"/>
      <c r="Q45" s="29"/>
      <c r="R45" s="29">
        <v>-0.331</v>
      </c>
      <c r="S45" s="29"/>
      <c r="T45" s="30"/>
      <c r="U45" s="21">
        <f t="shared" si="9"/>
        <v>45</v>
      </c>
      <c r="V45" s="22">
        <f t="shared" si="10"/>
        <v>33</v>
      </c>
      <c r="W45" s="29">
        <v>-0.365</v>
      </c>
      <c r="X45" s="29"/>
      <c r="Y45" s="29"/>
      <c r="Z45" s="29">
        <v>-0.326</v>
      </c>
      <c r="AA45" s="29"/>
      <c r="AB45" s="30"/>
      <c r="AC45" s="21">
        <f t="shared" si="11"/>
        <v>45</v>
      </c>
      <c r="AD45" s="22">
        <f t="shared" si="12"/>
        <v>32</v>
      </c>
      <c r="AE45" s="29">
        <v>-0.355</v>
      </c>
      <c r="AF45" s="29"/>
      <c r="AG45" s="29"/>
      <c r="AH45" s="29">
        <v>-0.331</v>
      </c>
      <c r="AI45" s="29"/>
      <c r="AJ45" s="30"/>
      <c r="AK45" s="21">
        <f t="shared" si="13"/>
        <v>45</v>
      </c>
      <c r="AL45" s="22">
        <f t="shared" si="14"/>
        <v>32</v>
      </c>
      <c r="AM45" s="29">
        <v>-0.36</v>
      </c>
      <c r="AN45" s="29"/>
      <c r="AO45" s="29"/>
      <c r="AP45" s="29">
        <v>-0.326</v>
      </c>
      <c r="AQ45" s="29"/>
      <c r="AR45" s="30"/>
    </row>
    <row r="46" spans="1:44" ht="12.75">
      <c r="A46" s="25" t="s">
        <v>66</v>
      </c>
      <c r="B46" s="26"/>
      <c r="C46" s="26"/>
      <c r="D46" s="26"/>
      <c r="E46" s="11"/>
      <c r="F46" s="11"/>
      <c r="G46" s="11"/>
      <c r="H46" s="11"/>
      <c r="I46" s="11"/>
      <c r="J46" s="11"/>
      <c r="K46" s="11"/>
      <c r="L46" s="12"/>
      <c r="M46" s="21">
        <f t="shared" si="15"/>
        <v>0</v>
      </c>
      <c r="N46" s="22">
        <f t="shared" si="8"/>
        <v>0</v>
      </c>
      <c r="O46" s="29">
        <v>0</v>
      </c>
      <c r="P46" s="29"/>
      <c r="Q46" s="29"/>
      <c r="R46" s="29">
        <v>0</v>
      </c>
      <c r="S46" s="29"/>
      <c r="T46" s="30"/>
      <c r="U46" s="21">
        <f t="shared" si="9"/>
        <v>0</v>
      </c>
      <c r="V46" s="22">
        <f t="shared" si="10"/>
        <v>0</v>
      </c>
      <c r="W46" s="29">
        <v>0</v>
      </c>
      <c r="X46" s="29"/>
      <c r="Y46" s="29"/>
      <c r="Z46" s="29">
        <v>0</v>
      </c>
      <c r="AA46" s="29"/>
      <c r="AB46" s="30"/>
      <c r="AC46" s="21">
        <f t="shared" si="11"/>
        <v>0</v>
      </c>
      <c r="AD46" s="22">
        <f t="shared" si="12"/>
        <v>0</v>
      </c>
      <c r="AE46" s="129">
        <v>0</v>
      </c>
      <c r="AF46" s="129"/>
      <c r="AG46" s="129"/>
      <c r="AH46" s="129">
        <v>0</v>
      </c>
      <c r="AI46" s="129"/>
      <c r="AJ46" s="130"/>
      <c r="AK46" s="21">
        <f t="shared" si="13"/>
        <v>0</v>
      </c>
      <c r="AL46" s="22">
        <f t="shared" si="14"/>
        <v>0</v>
      </c>
      <c r="AM46" s="129">
        <v>0</v>
      </c>
      <c r="AN46" s="129"/>
      <c r="AO46" s="129"/>
      <c r="AP46" s="129">
        <v>0</v>
      </c>
      <c r="AQ46" s="129"/>
      <c r="AR46" s="130"/>
    </row>
    <row r="47" spans="1:44" ht="12.75">
      <c r="A47" s="25" t="s">
        <v>51</v>
      </c>
      <c r="B47" s="26"/>
      <c r="C47" s="26"/>
      <c r="D47" s="26"/>
      <c r="E47" s="11"/>
      <c r="F47" s="11"/>
      <c r="G47" s="11"/>
      <c r="H47" s="11"/>
      <c r="I47" s="11"/>
      <c r="J47" s="11"/>
      <c r="K47" s="11"/>
      <c r="L47" s="12"/>
      <c r="M47" s="21">
        <f t="shared" si="15"/>
        <v>67</v>
      </c>
      <c r="N47" s="22">
        <f t="shared" si="8"/>
        <v>0</v>
      </c>
      <c r="O47" s="29">
        <v>0</v>
      </c>
      <c r="P47" s="29"/>
      <c r="Q47" s="29"/>
      <c r="R47" s="29">
        <v>0.73</v>
      </c>
      <c r="S47" s="29"/>
      <c r="T47" s="30"/>
      <c r="U47" s="21">
        <f t="shared" si="9"/>
        <v>64</v>
      </c>
      <c r="V47" s="22">
        <f t="shared" si="10"/>
        <v>0</v>
      </c>
      <c r="W47" s="29">
        <v>0</v>
      </c>
      <c r="X47" s="29"/>
      <c r="Y47" s="29"/>
      <c r="Z47" s="29">
        <v>0.691</v>
      </c>
      <c r="AA47" s="29"/>
      <c r="AB47" s="30"/>
      <c r="AC47" s="21">
        <f t="shared" si="11"/>
        <v>24</v>
      </c>
      <c r="AD47" s="22">
        <f t="shared" si="12"/>
        <v>7</v>
      </c>
      <c r="AE47" s="29">
        <v>-0.077</v>
      </c>
      <c r="AF47" s="29"/>
      <c r="AG47" s="29"/>
      <c r="AH47" s="29">
        <v>-0.25</v>
      </c>
      <c r="AI47" s="29"/>
      <c r="AJ47" s="30"/>
      <c r="AK47" s="21">
        <f t="shared" si="13"/>
        <v>42</v>
      </c>
      <c r="AL47" s="22">
        <f t="shared" si="14"/>
        <v>9</v>
      </c>
      <c r="AM47" s="29">
        <f>0.019-0.115</f>
        <v>-0.096</v>
      </c>
      <c r="AN47" s="29"/>
      <c r="AO47" s="29"/>
      <c r="AP47" s="29">
        <v>-0.442</v>
      </c>
      <c r="AQ47" s="29"/>
      <c r="AR47" s="30"/>
    </row>
    <row r="48" spans="1:44" ht="12.75">
      <c r="A48" s="23" t="s">
        <v>57</v>
      </c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2"/>
      <c r="M48" s="21">
        <f t="shared" si="15"/>
        <v>0</v>
      </c>
      <c r="N48" s="22">
        <f t="shared" si="8"/>
        <v>0</v>
      </c>
      <c r="O48" s="129">
        <v>0</v>
      </c>
      <c r="P48" s="129"/>
      <c r="Q48" s="129"/>
      <c r="R48" s="129">
        <v>0</v>
      </c>
      <c r="S48" s="129"/>
      <c r="T48" s="130"/>
      <c r="U48" s="21">
        <f t="shared" si="9"/>
        <v>0</v>
      </c>
      <c r="V48" s="22">
        <f t="shared" si="10"/>
        <v>0</v>
      </c>
      <c r="W48" s="129">
        <v>0</v>
      </c>
      <c r="X48" s="129"/>
      <c r="Y48" s="129"/>
      <c r="Z48" s="129">
        <v>0</v>
      </c>
      <c r="AA48" s="129"/>
      <c r="AB48" s="130"/>
      <c r="AC48" s="21">
        <f t="shared" si="11"/>
        <v>0</v>
      </c>
      <c r="AD48" s="22">
        <f t="shared" si="12"/>
        <v>0</v>
      </c>
      <c r="AE48" s="129">
        <v>0</v>
      </c>
      <c r="AF48" s="129"/>
      <c r="AG48" s="129"/>
      <c r="AH48" s="129">
        <v>0</v>
      </c>
      <c r="AI48" s="129"/>
      <c r="AJ48" s="130"/>
      <c r="AK48" s="21">
        <f t="shared" si="13"/>
        <v>0</v>
      </c>
      <c r="AL48" s="22">
        <f t="shared" si="14"/>
        <v>0</v>
      </c>
      <c r="AM48" s="129">
        <v>0</v>
      </c>
      <c r="AN48" s="129"/>
      <c r="AO48" s="129"/>
      <c r="AP48" s="129">
        <v>0</v>
      </c>
      <c r="AQ48" s="129"/>
      <c r="AR48" s="130"/>
    </row>
    <row r="49" spans="1:44" ht="13.5" thickBot="1">
      <c r="A49" s="23" t="s">
        <v>59</v>
      </c>
      <c r="B49" s="24"/>
      <c r="C49" s="24"/>
      <c r="D49" s="24"/>
      <c r="E49" s="13"/>
      <c r="F49" s="13"/>
      <c r="G49" s="13"/>
      <c r="H49" s="13"/>
      <c r="I49" s="13"/>
      <c r="J49" s="13"/>
      <c r="K49" s="13"/>
      <c r="L49" s="14"/>
      <c r="M49" s="21">
        <f t="shared" si="15"/>
        <v>0</v>
      </c>
      <c r="N49" s="22">
        <f t="shared" si="8"/>
        <v>0</v>
      </c>
      <c r="O49" s="29">
        <v>0</v>
      </c>
      <c r="P49" s="29"/>
      <c r="Q49" s="29"/>
      <c r="R49" s="29">
        <v>0</v>
      </c>
      <c r="S49" s="29"/>
      <c r="T49" s="30"/>
      <c r="U49" s="21">
        <f t="shared" si="9"/>
        <v>0</v>
      </c>
      <c r="V49" s="22">
        <f t="shared" si="10"/>
        <v>0</v>
      </c>
      <c r="W49" s="29">
        <v>0</v>
      </c>
      <c r="X49" s="29"/>
      <c r="Y49" s="29"/>
      <c r="Z49" s="29">
        <v>0</v>
      </c>
      <c r="AA49" s="29"/>
      <c r="AB49" s="30"/>
      <c r="AC49" s="21">
        <f t="shared" si="11"/>
        <v>0</v>
      </c>
      <c r="AD49" s="22">
        <f t="shared" si="12"/>
        <v>0</v>
      </c>
      <c r="AE49" s="29">
        <v>0</v>
      </c>
      <c r="AF49" s="29"/>
      <c r="AG49" s="29"/>
      <c r="AH49" s="29">
        <v>0</v>
      </c>
      <c r="AI49" s="29"/>
      <c r="AJ49" s="30"/>
      <c r="AK49" s="21">
        <f t="shared" si="13"/>
        <v>0</v>
      </c>
      <c r="AL49" s="22">
        <f t="shared" si="14"/>
        <v>0</v>
      </c>
      <c r="AM49" s="29">
        <v>0</v>
      </c>
      <c r="AN49" s="29"/>
      <c r="AO49" s="29"/>
      <c r="AP49" s="29">
        <v>0</v>
      </c>
      <c r="AQ49" s="29"/>
      <c r="AR49" s="30"/>
    </row>
    <row r="50" spans="1:44" ht="12.75">
      <c r="A50" s="27" t="s">
        <v>54</v>
      </c>
      <c r="B50" s="28"/>
      <c r="C50" s="28"/>
      <c r="D50" s="28"/>
      <c r="E50" s="37"/>
      <c r="F50" s="37"/>
      <c r="G50" s="37"/>
      <c r="H50" s="37"/>
      <c r="I50" s="37"/>
      <c r="J50" s="37"/>
      <c r="K50" s="37"/>
      <c r="L50" s="44"/>
      <c r="M50" s="45"/>
      <c r="N50" s="46"/>
      <c r="O50" s="47"/>
      <c r="P50" s="47"/>
      <c r="Q50" s="47"/>
      <c r="R50" s="47"/>
      <c r="S50" s="47"/>
      <c r="T50" s="48"/>
      <c r="U50" s="45"/>
      <c r="V50" s="46"/>
      <c r="W50" s="47"/>
      <c r="X50" s="47"/>
      <c r="Y50" s="47"/>
      <c r="Z50" s="47"/>
      <c r="AA50" s="47"/>
      <c r="AB50" s="48"/>
      <c r="AC50" s="45"/>
      <c r="AD50" s="46"/>
      <c r="AE50" s="47"/>
      <c r="AF50" s="47"/>
      <c r="AG50" s="47"/>
      <c r="AH50" s="47"/>
      <c r="AI50" s="47"/>
      <c r="AJ50" s="48"/>
      <c r="AK50" s="45"/>
      <c r="AL50" s="46"/>
      <c r="AM50" s="47"/>
      <c r="AN50" s="47"/>
      <c r="AO50" s="47"/>
      <c r="AP50" s="47"/>
      <c r="AQ50" s="47"/>
      <c r="AR50" s="48"/>
    </row>
    <row r="51" spans="1:44" ht="12.75">
      <c r="A51" s="25" t="s">
        <v>55</v>
      </c>
      <c r="B51" s="26"/>
      <c r="C51" s="26"/>
      <c r="D51" s="26"/>
      <c r="E51" s="11"/>
      <c r="F51" s="11"/>
      <c r="G51" s="11"/>
      <c r="H51" s="11"/>
      <c r="I51" s="11"/>
      <c r="J51" s="11"/>
      <c r="K51" s="11"/>
      <c r="L51" s="12"/>
      <c r="M51" s="21">
        <f>ROUND(SQRT(O51*O51+R51*R51)*1000/($M$20*1.73),0)</f>
        <v>0</v>
      </c>
      <c r="N51" s="22">
        <f>ROUND(SQRT(O51*O51+P51*P51)*1000/(6.44*1.73),0)</f>
        <v>0</v>
      </c>
      <c r="O51" s="29">
        <v>0</v>
      </c>
      <c r="P51" s="29"/>
      <c r="Q51" s="29"/>
      <c r="R51" s="29">
        <v>0</v>
      </c>
      <c r="S51" s="29"/>
      <c r="T51" s="30"/>
      <c r="U51" s="21">
        <f>ROUND(SQRT(W51*W51+Z51*Z51)*1000/($U$20*1.73),0)</f>
        <v>0</v>
      </c>
      <c r="V51" s="22">
        <f>ROUND(SQRT(W51*W51+X51*X51)*1000/(6.44*1.73),0)</f>
        <v>0</v>
      </c>
      <c r="W51" s="29">
        <v>0</v>
      </c>
      <c r="X51" s="29"/>
      <c r="Y51" s="29"/>
      <c r="Z51" s="29">
        <v>0</v>
      </c>
      <c r="AA51" s="29"/>
      <c r="AB51" s="30"/>
      <c r="AC51" s="21">
        <f>ROUND(SQRT(AE51*AE51+AH51*AH51)*1000/($AC$20*1.73),0)</f>
        <v>0</v>
      </c>
      <c r="AD51" s="22">
        <f>ROUND(SQRT(AE51*AE51+AF51*AF51)*1000/(6.44*1.73),0)</f>
        <v>0</v>
      </c>
      <c r="AE51" s="29">
        <v>0</v>
      </c>
      <c r="AF51" s="29"/>
      <c r="AG51" s="29"/>
      <c r="AH51" s="29">
        <v>0</v>
      </c>
      <c r="AI51" s="29"/>
      <c r="AJ51" s="30"/>
      <c r="AK51" s="21">
        <f>ROUND(SQRT(AM51*AM51+AP51*AP51)*1000/($AK$20*1.73),0)</f>
        <v>0</v>
      </c>
      <c r="AL51" s="22">
        <f>ROUND(SQRT(AM51*AM51+AN51*AN51)*1000/(6.44*1.73),0)</f>
        <v>0</v>
      </c>
      <c r="AM51" s="29">
        <v>0</v>
      </c>
      <c r="AN51" s="29"/>
      <c r="AO51" s="29"/>
      <c r="AP51" s="29">
        <v>0</v>
      </c>
      <c r="AQ51" s="29"/>
      <c r="AR51" s="30"/>
    </row>
    <row r="52" spans="1:44" ht="12.75">
      <c r="A52" s="23" t="s">
        <v>65</v>
      </c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2"/>
      <c r="M52" s="21">
        <f aca="true" t="shared" si="16" ref="M52:M58">ROUND(SQRT(O52*O52+R52*R52)*1000/($M$20*1.73),0)</f>
        <v>33</v>
      </c>
      <c r="N52" s="22">
        <f aca="true" t="shared" si="17" ref="N52:N58">ROUND(SQRT(O52*O52+P52*P52)*1000/(6.44*1.73),0)</f>
        <v>24</v>
      </c>
      <c r="O52" s="29">
        <v>-0.269</v>
      </c>
      <c r="P52" s="29"/>
      <c r="Q52" s="29"/>
      <c r="R52" s="29">
        <v>-0.235</v>
      </c>
      <c r="S52" s="29"/>
      <c r="T52" s="30"/>
      <c r="U52" s="21">
        <f aca="true" t="shared" si="18" ref="U52:U58">ROUND(SQRT(W52*W52+Z52*Z52)*1000/($U$20*1.73),0)</f>
        <v>33</v>
      </c>
      <c r="V52" s="22">
        <f aca="true" t="shared" si="19" ref="V52:V58">ROUND(SQRT(W52*W52+X52*X52)*1000/(6.44*1.73),0)</f>
        <v>24</v>
      </c>
      <c r="W52" s="29">
        <v>-0.269</v>
      </c>
      <c r="X52" s="29"/>
      <c r="Y52" s="29"/>
      <c r="Z52" s="29">
        <v>-0.23</v>
      </c>
      <c r="AA52" s="29"/>
      <c r="AB52" s="30"/>
      <c r="AC52" s="21">
        <f aca="true" t="shared" si="20" ref="AC52:AC58">ROUND(SQRT(AE52*AE52+AH52*AH52)*1000/($AC$20*1.73),0)</f>
        <v>33</v>
      </c>
      <c r="AD52" s="22">
        <f aca="true" t="shared" si="21" ref="AD52:AD58">ROUND(SQRT(AE52*AE52+AF52*AF52)*1000/(6.44*1.73),0)</f>
        <v>24</v>
      </c>
      <c r="AE52" s="29">
        <v>-0.264</v>
      </c>
      <c r="AF52" s="29"/>
      <c r="AG52" s="29"/>
      <c r="AH52" s="29">
        <v>-0.235</v>
      </c>
      <c r="AI52" s="29"/>
      <c r="AJ52" s="30"/>
      <c r="AK52" s="21">
        <f aca="true" t="shared" si="22" ref="AK52:AK58">ROUND(SQRT(AM52*AM52+AP52*AP52)*1000/($AK$20*1.73),0)</f>
        <v>33</v>
      </c>
      <c r="AL52" s="22">
        <f aca="true" t="shared" si="23" ref="AL52:AL58">ROUND(SQRT(AM52*AM52+AN52*AN52)*1000/(6.44*1.73),0)</f>
        <v>24</v>
      </c>
      <c r="AM52" s="29">
        <v>-0.264</v>
      </c>
      <c r="AN52" s="29"/>
      <c r="AO52" s="29"/>
      <c r="AP52" s="29">
        <v>-0.23</v>
      </c>
      <c r="AQ52" s="29"/>
      <c r="AR52" s="30"/>
    </row>
    <row r="53" spans="1:44" ht="12.75">
      <c r="A53" s="25" t="s">
        <v>37</v>
      </c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2"/>
      <c r="M53" s="21">
        <f t="shared" si="16"/>
        <v>197</v>
      </c>
      <c r="N53" s="22">
        <f t="shared" si="17"/>
        <v>169</v>
      </c>
      <c r="O53" s="29">
        <v>-1.886</v>
      </c>
      <c r="P53" s="29"/>
      <c r="Q53" s="29"/>
      <c r="R53" s="29">
        <v>0.936</v>
      </c>
      <c r="S53" s="29"/>
      <c r="T53" s="30"/>
      <c r="U53" s="21">
        <f t="shared" si="18"/>
        <v>195</v>
      </c>
      <c r="V53" s="22">
        <f t="shared" si="19"/>
        <v>167</v>
      </c>
      <c r="W53" s="29">
        <v>-1.858</v>
      </c>
      <c r="X53" s="29"/>
      <c r="Y53" s="29"/>
      <c r="Z53" s="29">
        <v>0.936</v>
      </c>
      <c r="AA53" s="29"/>
      <c r="AB53" s="30"/>
      <c r="AC53" s="21">
        <f t="shared" si="20"/>
        <v>194</v>
      </c>
      <c r="AD53" s="22">
        <f t="shared" si="21"/>
        <v>167</v>
      </c>
      <c r="AE53" s="29">
        <v>-1.858</v>
      </c>
      <c r="AF53" s="29"/>
      <c r="AG53" s="29"/>
      <c r="AH53" s="29">
        <v>0.936</v>
      </c>
      <c r="AI53" s="29"/>
      <c r="AJ53" s="30"/>
      <c r="AK53" s="21">
        <f t="shared" si="22"/>
        <v>196</v>
      </c>
      <c r="AL53" s="22">
        <f t="shared" si="23"/>
        <v>167</v>
      </c>
      <c r="AM53" s="29">
        <v>-1.858</v>
      </c>
      <c r="AN53" s="29"/>
      <c r="AO53" s="29"/>
      <c r="AP53" s="29">
        <v>0.95</v>
      </c>
      <c r="AQ53" s="29"/>
      <c r="AR53" s="30"/>
    </row>
    <row r="54" spans="1:44" ht="12.75">
      <c r="A54" s="23" t="s">
        <v>52</v>
      </c>
      <c r="B54" s="24"/>
      <c r="C54" s="24"/>
      <c r="D54" s="24"/>
      <c r="E54" s="11"/>
      <c r="F54" s="11"/>
      <c r="G54" s="11"/>
      <c r="H54" s="11"/>
      <c r="I54" s="11"/>
      <c r="J54" s="11"/>
      <c r="K54" s="11"/>
      <c r="L54" s="12"/>
      <c r="M54" s="21">
        <f t="shared" si="16"/>
        <v>44</v>
      </c>
      <c r="N54" s="22">
        <f t="shared" si="17"/>
        <v>36</v>
      </c>
      <c r="O54" s="29">
        <v>-0.403</v>
      </c>
      <c r="P54" s="29"/>
      <c r="Q54" s="29"/>
      <c r="R54" s="29">
        <v>-0.245</v>
      </c>
      <c r="S54" s="29"/>
      <c r="T54" s="30"/>
      <c r="U54" s="21">
        <f t="shared" si="18"/>
        <v>44</v>
      </c>
      <c r="V54" s="22">
        <f t="shared" si="19"/>
        <v>36</v>
      </c>
      <c r="W54" s="29">
        <v>-0.398</v>
      </c>
      <c r="X54" s="29"/>
      <c r="Y54" s="29"/>
      <c r="Z54" s="29">
        <v>-0.245</v>
      </c>
      <c r="AA54" s="29"/>
      <c r="AB54" s="30"/>
      <c r="AC54" s="21">
        <f t="shared" si="20"/>
        <v>45</v>
      </c>
      <c r="AD54" s="22">
        <f t="shared" si="21"/>
        <v>37</v>
      </c>
      <c r="AE54" s="29">
        <v>-0.413</v>
      </c>
      <c r="AF54" s="29"/>
      <c r="AG54" s="29"/>
      <c r="AH54" s="29">
        <v>-0.254</v>
      </c>
      <c r="AI54" s="29"/>
      <c r="AJ54" s="30"/>
      <c r="AK54" s="21">
        <f t="shared" si="22"/>
        <v>45</v>
      </c>
      <c r="AL54" s="22">
        <f t="shared" si="23"/>
        <v>36</v>
      </c>
      <c r="AM54" s="29">
        <v>-0.403</v>
      </c>
      <c r="AN54" s="29"/>
      <c r="AO54" s="29"/>
      <c r="AP54" s="29">
        <v>-0.25</v>
      </c>
      <c r="AQ54" s="29"/>
      <c r="AR54" s="30"/>
    </row>
    <row r="55" spans="1:44" ht="12.75">
      <c r="A55" s="23" t="s">
        <v>56</v>
      </c>
      <c r="B55" s="24"/>
      <c r="C55" s="24"/>
      <c r="D55" s="24"/>
      <c r="E55" s="11"/>
      <c r="F55" s="11"/>
      <c r="G55" s="11"/>
      <c r="H55" s="11"/>
      <c r="I55" s="11"/>
      <c r="J55" s="11"/>
      <c r="K55" s="11"/>
      <c r="L55" s="12"/>
      <c r="M55" s="21">
        <f t="shared" si="16"/>
        <v>146</v>
      </c>
      <c r="N55" s="22">
        <f t="shared" si="17"/>
        <v>116</v>
      </c>
      <c r="O55" s="29">
        <v>-1.296</v>
      </c>
      <c r="P55" s="29"/>
      <c r="Q55" s="29"/>
      <c r="R55" s="29">
        <v>-0.864</v>
      </c>
      <c r="S55" s="29"/>
      <c r="T55" s="30"/>
      <c r="U55" s="21">
        <f t="shared" si="18"/>
        <v>138</v>
      </c>
      <c r="V55" s="22">
        <f t="shared" si="19"/>
        <v>110</v>
      </c>
      <c r="W55" s="29">
        <v>-1.224</v>
      </c>
      <c r="X55" s="29"/>
      <c r="Y55" s="29"/>
      <c r="Z55" s="29">
        <v>-0.828</v>
      </c>
      <c r="AA55" s="29"/>
      <c r="AB55" s="30"/>
      <c r="AC55" s="21">
        <f t="shared" si="20"/>
        <v>123</v>
      </c>
      <c r="AD55" s="22">
        <f t="shared" si="21"/>
        <v>107</v>
      </c>
      <c r="AE55" s="29">
        <v>-1.188</v>
      </c>
      <c r="AF55" s="29"/>
      <c r="AG55" s="29"/>
      <c r="AH55" s="29">
        <v>-0.576</v>
      </c>
      <c r="AI55" s="29"/>
      <c r="AJ55" s="30"/>
      <c r="AK55" s="21">
        <f t="shared" si="22"/>
        <v>160</v>
      </c>
      <c r="AL55" s="22">
        <f t="shared" si="23"/>
        <v>103</v>
      </c>
      <c r="AM55" s="29">
        <v>-1.152</v>
      </c>
      <c r="AN55" s="29"/>
      <c r="AO55" s="29"/>
      <c r="AP55" s="29">
        <v>-1.26</v>
      </c>
      <c r="AQ55" s="29"/>
      <c r="AR55" s="30"/>
    </row>
    <row r="56" spans="1:44" ht="12.75">
      <c r="A56" s="23" t="s">
        <v>53</v>
      </c>
      <c r="B56" s="24"/>
      <c r="C56" s="24"/>
      <c r="D56" s="24"/>
      <c r="E56" s="11"/>
      <c r="F56" s="11"/>
      <c r="G56" s="11"/>
      <c r="H56" s="11"/>
      <c r="I56" s="11"/>
      <c r="J56" s="11"/>
      <c r="K56" s="11"/>
      <c r="L56" s="12"/>
      <c r="M56" s="21">
        <f t="shared" si="16"/>
        <v>23</v>
      </c>
      <c r="N56" s="22">
        <f t="shared" si="17"/>
        <v>19</v>
      </c>
      <c r="O56" s="29">
        <v>-0.216</v>
      </c>
      <c r="P56" s="29"/>
      <c r="Q56" s="29"/>
      <c r="R56" s="29">
        <v>-0.12</v>
      </c>
      <c r="S56" s="29"/>
      <c r="T56" s="30"/>
      <c r="U56" s="21">
        <f t="shared" si="18"/>
        <v>24</v>
      </c>
      <c r="V56" s="22">
        <f t="shared" si="19"/>
        <v>20</v>
      </c>
      <c r="W56" s="29">
        <v>-0.221</v>
      </c>
      <c r="X56" s="29"/>
      <c r="Y56" s="29"/>
      <c r="Z56" s="29">
        <v>-0.12</v>
      </c>
      <c r="AA56" s="29"/>
      <c r="AB56" s="30"/>
      <c r="AC56" s="21">
        <f t="shared" si="20"/>
        <v>24</v>
      </c>
      <c r="AD56" s="22">
        <f t="shared" si="21"/>
        <v>20</v>
      </c>
      <c r="AE56" s="29">
        <v>-0.226</v>
      </c>
      <c r="AF56" s="29"/>
      <c r="AG56" s="29"/>
      <c r="AH56" s="29">
        <v>-0.12</v>
      </c>
      <c r="AI56" s="29"/>
      <c r="AJ56" s="30"/>
      <c r="AK56" s="21">
        <f t="shared" si="22"/>
        <v>24</v>
      </c>
      <c r="AL56" s="22">
        <f t="shared" si="23"/>
        <v>21</v>
      </c>
      <c r="AM56" s="29">
        <v>-0.23</v>
      </c>
      <c r="AN56" s="29"/>
      <c r="AO56" s="29"/>
      <c r="AP56" s="29">
        <v>-0.12</v>
      </c>
      <c r="AQ56" s="29"/>
      <c r="AR56" s="3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29</v>
      </c>
      <c r="N57" s="22">
        <f t="shared" si="17"/>
        <v>22</v>
      </c>
      <c r="O57" s="29">
        <v>-0.243</v>
      </c>
      <c r="P57" s="29"/>
      <c r="Q57" s="29"/>
      <c r="R57" s="29">
        <v>-0.198</v>
      </c>
      <c r="S57" s="29"/>
      <c r="T57" s="30"/>
      <c r="U57" s="21">
        <f t="shared" si="18"/>
        <v>29</v>
      </c>
      <c r="V57" s="22">
        <f t="shared" si="19"/>
        <v>22</v>
      </c>
      <c r="W57" s="29">
        <v>-0.243</v>
      </c>
      <c r="X57" s="29"/>
      <c r="Y57" s="29"/>
      <c r="Z57" s="29">
        <v>-0.196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-0.243</v>
      </c>
      <c r="AF57" s="29"/>
      <c r="AG57" s="29"/>
      <c r="AH57" s="29">
        <v>-0.2</v>
      </c>
      <c r="AI57" s="29"/>
      <c r="AJ57" s="30"/>
      <c r="AK57" s="21">
        <f t="shared" si="22"/>
        <v>30</v>
      </c>
      <c r="AL57" s="22">
        <f t="shared" si="23"/>
        <v>22</v>
      </c>
      <c r="AM57" s="29">
        <v>-0.245</v>
      </c>
      <c r="AN57" s="29"/>
      <c r="AO57" s="29"/>
      <c r="AP57" s="29">
        <v>-0.198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4" spans="15:41" ht="12.75">
      <c r="O64" s="18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7"/>
      <c r="AD64" s="17"/>
      <c r="AE64" s="18"/>
      <c r="AF64" s="18"/>
      <c r="AG64" s="18"/>
      <c r="AH64" s="17"/>
      <c r="AI64" s="17"/>
      <c r="AJ64" s="17"/>
      <c r="AK64" s="17"/>
      <c r="AL64" s="17"/>
      <c r="AM64" s="18"/>
      <c r="AN64" s="18"/>
      <c r="AO64" s="18"/>
    </row>
    <row r="65" spans="15:41" ht="12.75">
      <c r="O65" s="18"/>
      <c r="P65" s="18"/>
      <c r="Q65" s="18"/>
      <c r="R65" s="17"/>
      <c r="S65" s="17"/>
      <c r="T65" s="17"/>
      <c r="U65" s="17"/>
      <c r="V65" s="17"/>
      <c r="W65" s="18"/>
      <c r="X65" s="18"/>
      <c r="Y65" s="18"/>
      <c r="Z65" s="17"/>
      <c r="AA65" s="17"/>
      <c r="AB65" s="17"/>
      <c r="AC65" s="17"/>
      <c r="AD65" s="17"/>
      <c r="AE65" s="18"/>
      <c r="AF65" s="18"/>
      <c r="AG65" s="18"/>
      <c r="AH65" s="17"/>
      <c r="AI65" s="17"/>
      <c r="AJ65" s="17"/>
      <c r="AK65" s="17"/>
      <c r="AL65" s="17"/>
      <c r="AM65" s="18"/>
      <c r="AN65" s="18"/>
      <c r="AO65" s="18"/>
    </row>
  </sheetData>
  <sheetProtection/>
  <mergeCells count="645">
    <mergeCell ref="AQ6:AR6"/>
    <mergeCell ref="AQ5:AR5"/>
    <mergeCell ref="AI6:AJ6"/>
    <mergeCell ref="AK6:AL6"/>
    <mergeCell ref="AK5:AL5"/>
    <mergeCell ref="AO5:AP5"/>
    <mergeCell ref="AM5:AN5"/>
    <mergeCell ref="AI5:AJ5"/>
    <mergeCell ref="AM6:AN6"/>
    <mergeCell ref="AO6:AP6"/>
    <mergeCell ref="AG6:AH6"/>
    <mergeCell ref="Y5:Z5"/>
    <mergeCell ref="O5:P5"/>
    <mergeCell ref="Y6:Z6"/>
    <mergeCell ref="W5:X5"/>
    <mergeCell ref="AE5:AF5"/>
    <mergeCell ref="AG5:AH5"/>
    <mergeCell ref="S5:T5"/>
    <mergeCell ref="U5:V5"/>
    <mergeCell ref="W6:X6"/>
    <mergeCell ref="U6:V6"/>
    <mergeCell ref="E7:F7"/>
    <mergeCell ref="I5:J5"/>
    <mergeCell ref="K5:L5"/>
    <mergeCell ref="M5:N5"/>
    <mergeCell ref="A18:B18"/>
    <mergeCell ref="C18:D18"/>
    <mergeCell ref="M7:N7"/>
    <mergeCell ref="U7:V7"/>
    <mergeCell ref="E12:F12"/>
    <mergeCell ref="G12:H12"/>
    <mergeCell ref="I12:J12"/>
    <mergeCell ref="E8:L8"/>
    <mergeCell ref="A10:D11"/>
    <mergeCell ref="E10:F10"/>
    <mergeCell ref="A22:D23"/>
    <mergeCell ref="E22:F22"/>
    <mergeCell ref="G22:H22"/>
    <mergeCell ref="I22:J22"/>
    <mergeCell ref="A7:D8"/>
    <mergeCell ref="A1:AR1"/>
    <mergeCell ref="A2:AR2"/>
    <mergeCell ref="A3:L3"/>
    <mergeCell ref="M3:T3"/>
    <mergeCell ref="U3:AB3"/>
    <mergeCell ref="AC3:AJ3"/>
    <mergeCell ref="AK3:AR3"/>
    <mergeCell ref="AE6:AF6"/>
    <mergeCell ref="E6:F6"/>
    <mergeCell ref="G6:H6"/>
    <mergeCell ref="I6:J6"/>
    <mergeCell ref="S6:T6"/>
    <mergeCell ref="Q6:R6"/>
    <mergeCell ref="AC6:AD6"/>
    <mergeCell ref="A4:AR4"/>
    <mergeCell ref="E5:F5"/>
    <mergeCell ref="G5:H5"/>
    <mergeCell ref="K6:L6"/>
    <mergeCell ref="M6:N6"/>
    <mergeCell ref="AA6:AB6"/>
    <mergeCell ref="Q5:R5"/>
    <mergeCell ref="AC5:AD5"/>
    <mergeCell ref="AA5:AB5"/>
    <mergeCell ref="O6:P6"/>
    <mergeCell ref="Y7:Z7"/>
    <mergeCell ref="AI7:AJ7"/>
    <mergeCell ref="AC8:AJ8"/>
    <mergeCell ref="U8:AB8"/>
    <mergeCell ref="AA7:AB7"/>
    <mergeCell ref="G9:H9"/>
    <mergeCell ref="I9:J9"/>
    <mergeCell ref="K9:L9"/>
    <mergeCell ref="U9:V9"/>
    <mergeCell ref="M8:T8"/>
    <mergeCell ref="W9:X9"/>
    <mergeCell ref="Y9:Z9"/>
    <mergeCell ref="G7:H7"/>
    <mergeCell ref="K7:L7"/>
    <mergeCell ref="I7:J7"/>
    <mergeCell ref="O7:P7"/>
    <mergeCell ref="Q7:R7"/>
    <mergeCell ref="S7:T7"/>
    <mergeCell ref="W7:X7"/>
    <mergeCell ref="I10:J10"/>
    <mergeCell ref="AK10:AL10"/>
    <mergeCell ref="M9:N9"/>
    <mergeCell ref="O9:P9"/>
    <mergeCell ref="M10:N10"/>
    <mergeCell ref="Q9:R9"/>
    <mergeCell ref="S9:T9"/>
    <mergeCell ref="E9:F9"/>
    <mergeCell ref="E11:L11"/>
    <mergeCell ref="M11:T11"/>
    <mergeCell ref="O10:P10"/>
    <mergeCell ref="Q10:R10"/>
    <mergeCell ref="S10:T10"/>
    <mergeCell ref="G10:H10"/>
    <mergeCell ref="AQ7:AR7"/>
    <mergeCell ref="AK8:AR8"/>
    <mergeCell ref="AC7:AD7"/>
    <mergeCell ref="AE7:AF7"/>
    <mergeCell ref="AG7:AH7"/>
    <mergeCell ref="AK7:AL7"/>
    <mergeCell ref="AM7:AN7"/>
    <mergeCell ref="AK9:AL9"/>
    <mergeCell ref="AQ10:AR10"/>
    <mergeCell ref="AO10:AP10"/>
    <mergeCell ref="AO7:AP7"/>
    <mergeCell ref="AG9:AH9"/>
    <mergeCell ref="AC9:AD9"/>
    <mergeCell ref="AC11:AJ11"/>
    <mergeCell ref="AI10:AJ10"/>
    <mergeCell ref="AI9:AJ9"/>
    <mergeCell ref="AE9:AF9"/>
    <mergeCell ref="AG10:AH10"/>
    <mergeCell ref="AA9:AB9"/>
    <mergeCell ref="AC10:AD10"/>
    <mergeCell ref="W10:X10"/>
    <mergeCell ref="K12:L12"/>
    <mergeCell ref="M12:N12"/>
    <mergeCell ref="O12:P12"/>
    <mergeCell ref="U10:V10"/>
    <mergeCell ref="S12:T12"/>
    <mergeCell ref="K10:L10"/>
    <mergeCell ref="U11:AB11"/>
    <mergeCell ref="AA10:AB10"/>
    <mergeCell ref="Y10:Z10"/>
    <mergeCell ref="AQ9:AR9"/>
    <mergeCell ref="AO9:AP9"/>
    <mergeCell ref="AM9:AN9"/>
    <mergeCell ref="AM10:AN10"/>
    <mergeCell ref="AK11:AR11"/>
    <mergeCell ref="AE10:AF10"/>
    <mergeCell ref="AH14:AJ14"/>
    <mergeCell ref="AQ13:AR13"/>
    <mergeCell ref="AM13:AN13"/>
    <mergeCell ref="AO13:AP13"/>
    <mergeCell ref="AN14:AO14"/>
    <mergeCell ref="AI13:AJ13"/>
    <mergeCell ref="AK14:AM14"/>
    <mergeCell ref="AQ12:AR12"/>
    <mergeCell ref="AK12:AL12"/>
    <mergeCell ref="AE12:AF12"/>
    <mergeCell ref="AI12:AJ12"/>
    <mergeCell ref="AP14:AR14"/>
    <mergeCell ref="U12:V12"/>
    <mergeCell ref="M14:O14"/>
    <mergeCell ref="P14:Q14"/>
    <mergeCell ref="Q13:R13"/>
    <mergeCell ref="M13:N13"/>
    <mergeCell ref="AO12:AP12"/>
    <mergeCell ref="AG12:AH12"/>
    <mergeCell ref="AM12:AN12"/>
    <mergeCell ref="AG13:AH13"/>
    <mergeCell ref="AK13:AL13"/>
    <mergeCell ref="W12:X12"/>
    <mergeCell ref="AC12:AD12"/>
    <mergeCell ref="Y12:Z12"/>
    <mergeCell ref="AA12:AB12"/>
    <mergeCell ref="Y13:Z13"/>
    <mergeCell ref="A13:D14"/>
    <mergeCell ref="G13:H13"/>
    <mergeCell ref="A15:AR15"/>
    <mergeCell ref="A16:B16"/>
    <mergeCell ref="AK17:AR17"/>
    <mergeCell ref="E14:L14"/>
    <mergeCell ref="Q12:R12"/>
    <mergeCell ref="U14:W14"/>
    <mergeCell ref="S13:T13"/>
    <mergeCell ref="U13:V13"/>
    <mergeCell ref="I13:J13"/>
    <mergeCell ref="K13:L13"/>
    <mergeCell ref="O13:P13"/>
    <mergeCell ref="R14:T14"/>
    <mergeCell ref="E13:F13"/>
    <mergeCell ref="AE13:AF13"/>
    <mergeCell ref="X14:Y14"/>
    <mergeCell ref="Z14:AB14"/>
    <mergeCell ref="AC14:AE14"/>
    <mergeCell ref="AF14:AG14"/>
    <mergeCell ref="W13:X13"/>
    <mergeCell ref="AC13:AD13"/>
    <mergeCell ref="AA13:AB13"/>
    <mergeCell ref="U16:AB16"/>
    <mergeCell ref="AC16:AJ16"/>
    <mergeCell ref="C16:D16"/>
    <mergeCell ref="E16:L16"/>
    <mergeCell ref="AK16:AR16"/>
    <mergeCell ref="M16:T16"/>
    <mergeCell ref="C17:D17"/>
    <mergeCell ref="E17:L17"/>
    <mergeCell ref="M17:T17"/>
    <mergeCell ref="C20:D20"/>
    <mergeCell ref="M19:T19"/>
    <mergeCell ref="A17:B17"/>
    <mergeCell ref="U17:AB17"/>
    <mergeCell ref="AC17:AJ17"/>
    <mergeCell ref="A19:B19"/>
    <mergeCell ref="C19:D19"/>
    <mergeCell ref="U19:AB19"/>
    <mergeCell ref="AK18:AR18"/>
    <mergeCell ref="E18:L18"/>
    <mergeCell ref="M18:T18"/>
    <mergeCell ref="U18:AB18"/>
    <mergeCell ref="AC18:AJ18"/>
    <mergeCell ref="A26:D26"/>
    <mergeCell ref="M26:N26"/>
    <mergeCell ref="AP26:AR26"/>
    <mergeCell ref="Z26:AB26"/>
    <mergeCell ref="O26:Q26"/>
    <mergeCell ref="AE26:AG26"/>
    <mergeCell ref="AH26:AJ26"/>
    <mergeCell ref="AM26:AO26"/>
    <mergeCell ref="A24:D24"/>
    <mergeCell ref="E24:AR24"/>
    <mergeCell ref="AM25:AO25"/>
    <mergeCell ref="AP25:AR25"/>
    <mergeCell ref="W25:Y25"/>
    <mergeCell ref="R26:T26"/>
    <mergeCell ref="AE25:AG25"/>
    <mergeCell ref="A25:D25"/>
    <mergeCell ref="M25:N25"/>
    <mergeCell ref="O25:Q25"/>
    <mergeCell ref="AM22:AO23"/>
    <mergeCell ref="AP22:AR23"/>
    <mergeCell ref="AH22:AJ23"/>
    <mergeCell ref="AC19:AJ19"/>
    <mergeCell ref="AK20:AR20"/>
    <mergeCell ref="AC22:AD23"/>
    <mergeCell ref="AE22:AG23"/>
    <mergeCell ref="A21:AR21"/>
    <mergeCell ref="U20:AB20"/>
    <mergeCell ref="AK19:AR19"/>
    <mergeCell ref="AC20:AJ20"/>
    <mergeCell ref="W22:Y23"/>
    <mergeCell ref="U22:V23"/>
    <mergeCell ref="K22:L22"/>
    <mergeCell ref="M22:N23"/>
    <mergeCell ref="O22:Q23"/>
    <mergeCell ref="R22:T23"/>
    <mergeCell ref="E20:L20"/>
    <mergeCell ref="M20:T20"/>
    <mergeCell ref="E19:L19"/>
    <mergeCell ref="A20:B20"/>
    <mergeCell ref="Z22:AB23"/>
    <mergeCell ref="AK22:AL23"/>
    <mergeCell ref="AH25:AJ25"/>
    <mergeCell ref="AK25:AL25"/>
    <mergeCell ref="AK28:AL28"/>
    <mergeCell ref="AK26:AL26"/>
    <mergeCell ref="Z31:AB31"/>
    <mergeCell ref="R27:T27"/>
    <mergeCell ref="Z25:AB25"/>
    <mergeCell ref="AC26:AD26"/>
    <mergeCell ref="U26:V26"/>
    <mergeCell ref="W26:Y26"/>
    <mergeCell ref="R25:T25"/>
    <mergeCell ref="U25:V25"/>
    <mergeCell ref="AC25:AD25"/>
    <mergeCell ref="Z27:AB27"/>
    <mergeCell ref="AP27:AR27"/>
    <mergeCell ref="U28:V28"/>
    <mergeCell ref="W29:Y29"/>
    <mergeCell ref="W28:Y28"/>
    <mergeCell ref="Z29:AB29"/>
    <mergeCell ref="AH27:AJ27"/>
    <mergeCell ref="AP28:AR28"/>
    <mergeCell ref="U29:V29"/>
    <mergeCell ref="AE29:AG29"/>
    <mergeCell ref="U27:V27"/>
    <mergeCell ref="Z28:AB28"/>
    <mergeCell ref="W27:Y27"/>
    <mergeCell ref="A31:D31"/>
    <mergeCell ref="M31:N31"/>
    <mergeCell ref="A28:D28"/>
    <mergeCell ref="W31:Y31"/>
    <mergeCell ref="U31:V31"/>
    <mergeCell ref="R29:T29"/>
    <mergeCell ref="R28:T28"/>
    <mergeCell ref="AE31:AG31"/>
    <mergeCell ref="AE28:AG28"/>
    <mergeCell ref="A27:D27"/>
    <mergeCell ref="M28:N28"/>
    <mergeCell ref="M27:N27"/>
    <mergeCell ref="O27:Q27"/>
    <mergeCell ref="O28:Q28"/>
    <mergeCell ref="A29:D29"/>
    <mergeCell ref="AC32:AD32"/>
    <mergeCell ref="A30:D30"/>
    <mergeCell ref="E30:AR30"/>
    <mergeCell ref="AC31:AD31"/>
    <mergeCell ref="AP31:AR31"/>
    <mergeCell ref="AK31:AL31"/>
    <mergeCell ref="AM31:AO31"/>
    <mergeCell ref="O31:Q31"/>
    <mergeCell ref="R31:T31"/>
    <mergeCell ref="AH32:AJ32"/>
    <mergeCell ref="AK32:AL32"/>
    <mergeCell ref="AM32:AO32"/>
    <mergeCell ref="AP32:AR32"/>
    <mergeCell ref="M29:N29"/>
    <mergeCell ref="O29:Q29"/>
    <mergeCell ref="AP29:AR29"/>
    <mergeCell ref="AK29:AL29"/>
    <mergeCell ref="AH31:AJ31"/>
    <mergeCell ref="AM27:AO27"/>
    <mergeCell ref="AC29:AD29"/>
    <mergeCell ref="AM28:AO28"/>
    <mergeCell ref="AM29:AO29"/>
    <mergeCell ref="AC27:AD27"/>
    <mergeCell ref="AH29:AJ29"/>
    <mergeCell ref="AC28:AD28"/>
    <mergeCell ref="AK27:AL27"/>
    <mergeCell ref="AE27:AG27"/>
    <mergeCell ref="AH28:AJ28"/>
    <mergeCell ref="U32:V32"/>
    <mergeCell ref="U33:V33"/>
    <mergeCell ref="AE34:AG34"/>
    <mergeCell ref="AE33:AG33"/>
    <mergeCell ref="Z32:AB32"/>
    <mergeCell ref="AE32:AG32"/>
    <mergeCell ref="W32:Y32"/>
    <mergeCell ref="M32:N32"/>
    <mergeCell ref="A33:D33"/>
    <mergeCell ref="O32:Q32"/>
    <mergeCell ref="M33:N33"/>
    <mergeCell ref="A32:D32"/>
    <mergeCell ref="R32:T32"/>
    <mergeCell ref="O33:Q33"/>
    <mergeCell ref="O34:Q34"/>
    <mergeCell ref="R33:T33"/>
    <mergeCell ref="R35:T35"/>
    <mergeCell ref="U34:V34"/>
    <mergeCell ref="U35:V35"/>
    <mergeCell ref="R34:T34"/>
    <mergeCell ref="O37:Q37"/>
    <mergeCell ref="AK33:AL33"/>
    <mergeCell ref="Z34:AB34"/>
    <mergeCell ref="W35:Y35"/>
    <mergeCell ref="AC33:AD33"/>
    <mergeCell ref="W33:Y33"/>
    <mergeCell ref="AH33:AJ33"/>
    <mergeCell ref="AH35:AJ35"/>
    <mergeCell ref="AK35:AL35"/>
    <mergeCell ref="AH34:AJ34"/>
    <mergeCell ref="AK34:AL34"/>
    <mergeCell ref="W34:Y34"/>
    <mergeCell ref="AK36:AL36"/>
    <mergeCell ref="AE36:AG36"/>
    <mergeCell ref="AE38:AG38"/>
    <mergeCell ref="AP36:AR36"/>
    <mergeCell ref="AH36:AJ36"/>
    <mergeCell ref="AE35:AG35"/>
    <mergeCell ref="R37:T37"/>
    <mergeCell ref="Z33:AB33"/>
    <mergeCell ref="AC34:AD34"/>
    <mergeCell ref="AC37:AD37"/>
    <mergeCell ref="W38:Y38"/>
    <mergeCell ref="Z36:AB36"/>
    <mergeCell ref="Z37:AB37"/>
    <mergeCell ref="AC38:AD38"/>
    <mergeCell ref="AC36:AD36"/>
    <mergeCell ref="AC35:AD35"/>
    <mergeCell ref="W36:Y36"/>
    <mergeCell ref="U37:V37"/>
    <mergeCell ref="Z35:AB35"/>
    <mergeCell ref="AP34:AR34"/>
    <mergeCell ref="AP33:AR33"/>
    <mergeCell ref="AM33:AO33"/>
    <mergeCell ref="AM34:AO34"/>
    <mergeCell ref="AM35:AO35"/>
    <mergeCell ref="A39:D39"/>
    <mergeCell ref="A38:D38"/>
    <mergeCell ref="AP38:AR38"/>
    <mergeCell ref="AH40:AJ40"/>
    <mergeCell ref="R38:T38"/>
    <mergeCell ref="U38:V38"/>
    <mergeCell ref="O40:Q40"/>
    <mergeCell ref="E39:AR39"/>
    <mergeCell ref="W37:Y37"/>
    <mergeCell ref="AP37:AR37"/>
    <mergeCell ref="AK38:AL38"/>
    <mergeCell ref="AM36:AO36"/>
    <mergeCell ref="AH38:AJ38"/>
    <mergeCell ref="AH37:AJ37"/>
    <mergeCell ref="AK37:AL37"/>
    <mergeCell ref="AM37:AO37"/>
    <mergeCell ref="AP35:AR35"/>
    <mergeCell ref="AM38:AO38"/>
    <mergeCell ref="Z38:AB38"/>
    <mergeCell ref="AE37:AG37"/>
    <mergeCell ref="O42:Q42"/>
    <mergeCell ref="R42:T42"/>
    <mergeCell ref="O41:Q41"/>
    <mergeCell ref="AE40:AG40"/>
    <mergeCell ref="A41:D41"/>
    <mergeCell ref="A35:D35"/>
    <mergeCell ref="M35:N35"/>
    <mergeCell ref="O35:Q35"/>
    <mergeCell ref="O36:Q36"/>
    <mergeCell ref="A40:D40"/>
    <mergeCell ref="M40:N40"/>
    <mergeCell ref="M41:N41"/>
    <mergeCell ref="M36:N36"/>
    <mergeCell ref="M38:N38"/>
    <mergeCell ref="AP41:AR41"/>
    <mergeCell ref="AP40:AR40"/>
    <mergeCell ref="AK40:AL40"/>
    <mergeCell ref="AP43:AR43"/>
    <mergeCell ref="AK43:AL43"/>
    <mergeCell ref="AK42:AL42"/>
    <mergeCell ref="AM40:AO40"/>
    <mergeCell ref="W43:Y43"/>
    <mergeCell ref="Z41:AB41"/>
    <mergeCell ref="Z43:AB43"/>
    <mergeCell ref="AC40:AD40"/>
    <mergeCell ref="W40:Y40"/>
    <mergeCell ref="AC43:AD43"/>
    <mergeCell ref="Z42:AB42"/>
    <mergeCell ref="AH41:AJ41"/>
    <mergeCell ref="AM42:AO42"/>
    <mergeCell ref="AK41:AL41"/>
    <mergeCell ref="AM41:AO41"/>
    <mergeCell ref="W41:Y41"/>
    <mergeCell ref="AC41:AD41"/>
    <mergeCell ref="AE41:AG41"/>
    <mergeCell ref="Z40:AB40"/>
    <mergeCell ref="AP49:AR49"/>
    <mergeCell ref="AP47:AR47"/>
    <mergeCell ref="AM47:AO47"/>
    <mergeCell ref="AM45:AO45"/>
    <mergeCell ref="AK51:AL51"/>
    <mergeCell ref="AM51:AO51"/>
    <mergeCell ref="AH43:AJ43"/>
    <mergeCell ref="AP42:AR42"/>
    <mergeCell ref="AK46:AL46"/>
    <mergeCell ref="AP44:AR44"/>
    <mergeCell ref="AM43:AO43"/>
    <mergeCell ref="AP46:AR46"/>
    <mergeCell ref="AP45:AR45"/>
    <mergeCell ref="AK44:AL44"/>
    <mergeCell ref="AM44:AO44"/>
    <mergeCell ref="AH42:AJ42"/>
    <mergeCell ref="AE42:AG42"/>
    <mergeCell ref="AC42:AD42"/>
    <mergeCell ref="Z44:AB44"/>
    <mergeCell ref="AC44:AD44"/>
    <mergeCell ref="AM52:AO52"/>
    <mergeCell ref="W52:Y52"/>
    <mergeCell ref="Z52:AB52"/>
    <mergeCell ref="AC52:AD52"/>
    <mergeCell ref="AE52:AG52"/>
    <mergeCell ref="AH52:AJ52"/>
    <mergeCell ref="AH44:AJ44"/>
    <mergeCell ref="AH49:AJ49"/>
    <mergeCell ref="AH48:AJ48"/>
    <mergeCell ref="AE43:AG43"/>
    <mergeCell ref="AM46:AO46"/>
    <mergeCell ref="AK49:AL49"/>
    <mergeCell ref="AM49:AO49"/>
    <mergeCell ref="AK47:AL47"/>
    <mergeCell ref="AC51:AD51"/>
    <mergeCell ref="AH46:AJ46"/>
    <mergeCell ref="AE45:AG45"/>
    <mergeCell ref="AH45:AJ45"/>
    <mergeCell ref="AK45:AL45"/>
    <mergeCell ref="AC47:AD47"/>
    <mergeCell ref="A46:D46"/>
    <mergeCell ref="M46:N46"/>
    <mergeCell ref="R45:T45"/>
    <mergeCell ref="O45:Q45"/>
    <mergeCell ref="M53:N53"/>
    <mergeCell ref="AE46:AG46"/>
    <mergeCell ref="A49:D49"/>
    <mergeCell ref="A48:D48"/>
    <mergeCell ref="R48:T48"/>
    <mergeCell ref="U47:V47"/>
    <mergeCell ref="Z49:AB49"/>
    <mergeCell ref="AC49:AD49"/>
    <mergeCell ref="W51:Y51"/>
    <mergeCell ref="W49:Y49"/>
    <mergeCell ref="A45:D45"/>
    <mergeCell ref="M47:N47"/>
    <mergeCell ref="O47:Q47"/>
    <mergeCell ref="R47:T47"/>
    <mergeCell ref="R46:T46"/>
    <mergeCell ref="M45:N45"/>
    <mergeCell ref="AP56:AR56"/>
    <mergeCell ref="AM56:AO56"/>
    <mergeCell ref="AK54:AL54"/>
    <mergeCell ref="AM54:AO54"/>
    <mergeCell ref="AP53:AR53"/>
    <mergeCell ref="AP54:AR54"/>
    <mergeCell ref="U43:V43"/>
    <mergeCell ref="W47:Y47"/>
    <mergeCell ref="Z54:AB54"/>
    <mergeCell ref="Z53:AB53"/>
    <mergeCell ref="U52:V52"/>
    <mergeCell ref="E50:AR50"/>
    <mergeCell ref="AH47:AJ47"/>
    <mergeCell ref="AK52:AL52"/>
    <mergeCell ref="AE44:AG44"/>
    <mergeCell ref="Z48:AB48"/>
    <mergeCell ref="Z51:AB51"/>
    <mergeCell ref="W48:Y48"/>
    <mergeCell ref="Z47:AB47"/>
    <mergeCell ref="AH51:AJ51"/>
    <mergeCell ref="AP52:AR52"/>
    <mergeCell ref="AE47:AG47"/>
    <mergeCell ref="AE51:AG51"/>
    <mergeCell ref="AP48:AR48"/>
    <mergeCell ref="R52:T52"/>
    <mergeCell ref="U45:V45"/>
    <mergeCell ref="W45:Y45"/>
    <mergeCell ref="U46:V46"/>
    <mergeCell ref="W46:Y46"/>
    <mergeCell ref="U51:V51"/>
    <mergeCell ref="U49:V49"/>
    <mergeCell ref="U48:V48"/>
    <mergeCell ref="AP55:AR55"/>
    <mergeCell ref="AE55:AG55"/>
    <mergeCell ref="AC45:AD45"/>
    <mergeCell ref="AC46:AD46"/>
    <mergeCell ref="Z46:AB46"/>
    <mergeCell ref="Z45:AB45"/>
    <mergeCell ref="AK53:AL53"/>
    <mergeCell ref="AE53:AG53"/>
    <mergeCell ref="AE54:AG54"/>
    <mergeCell ref="AC53:AD53"/>
    <mergeCell ref="AH55:AJ55"/>
    <mergeCell ref="AK55:AL55"/>
    <mergeCell ref="AM55:AO55"/>
    <mergeCell ref="AH54:AJ54"/>
    <mergeCell ref="AM53:AO53"/>
    <mergeCell ref="AP51:AR51"/>
    <mergeCell ref="A34:D34"/>
    <mergeCell ref="M34:N34"/>
    <mergeCell ref="M37:N37"/>
    <mergeCell ref="O38:Q38"/>
    <mergeCell ref="A36:D36"/>
    <mergeCell ref="W44:Y44"/>
    <mergeCell ref="A44:D44"/>
    <mergeCell ref="A42:D42"/>
    <mergeCell ref="R43:T43"/>
    <mergeCell ref="M44:N44"/>
    <mergeCell ref="U44:V44"/>
    <mergeCell ref="O44:Q44"/>
    <mergeCell ref="R44:T44"/>
    <mergeCell ref="M43:N43"/>
    <mergeCell ref="A43:D43"/>
    <mergeCell ref="M42:N42"/>
    <mergeCell ref="W42:Y42"/>
    <mergeCell ref="U42:V42"/>
    <mergeCell ref="R40:T40"/>
    <mergeCell ref="U40:V40"/>
    <mergeCell ref="R41:T41"/>
    <mergeCell ref="U41:V41"/>
    <mergeCell ref="U36:V36"/>
    <mergeCell ref="R36:T36"/>
    <mergeCell ref="A37:D37"/>
    <mergeCell ref="A51:D51"/>
    <mergeCell ref="M51:N51"/>
    <mergeCell ref="O51:Q51"/>
    <mergeCell ref="R51:T51"/>
    <mergeCell ref="O58:Q58"/>
    <mergeCell ref="A58:D58"/>
    <mergeCell ref="M58:N58"/>
    <mergeCell ref="A57:D57"/>
    <mergeCell ref="M57:N57"/>
    <mergeCell ref="A52:D52"/>
    <mergeCell ref="M52:N52"/>
    <mergeCell ref="O52:Q52"/>
    <mergeCell ref="O48:Q48"/>
    <mergeCell ref="O43:Q43"/>
    <mergeCell ref="A55:D55"/>
    <mergeCell ref="M55:N55"/>
    <mergeCell ref="O55:Q55"/>
    <mergeCell ref="A54:D54"/>
    <mergeCell ref="M54:N54"/>
    <mergeCell ref="A47:D47"/>
    <mergeCell ref="A53:D53"/>
    <mergeCell ref="O46:Q46"/>
    <mergeCell ref="A50:D50"/>
    <mergeCell ref="AH53:AJ53"/>
    <mergeCell ref="R56:T56"/>
    <mergeCell ref="O53:Q53"/>
    <mergeCell ref="R53:T53"/>
    <mergeCell ref="R54:T54"/>
    <mergeCell ref="AC54:AD54"/>
    <mergeCell ref="Z55:AB55"/>
    <mergeCell ref="U57:V57"/>
    <mergeCell ref="U56:V56"/>
    <mergeCell ref="W56:Y56"/>
    <mergeCell ref="W57:Y57"/>
    <mergeCell ref="AC56:AD56"/>
    <mergeCell ref="AC55:AD55"/>
    <mergeCell ref="U55:V55"/>
    <mergeCell ref="AH58:AJ58"/>
    <mergeCell ref="AH57:AJ57"/>
    <mergeCell ref="AE57:AG57"/>
    <mergeCell ref="AP58:AR58"/>
    <mergeCell ref="M49:N49"/>
    <mergeCell ref="AE49:AG49"/>
    <mergeCell ref="AE48:AG48"/>
    <mergeCell ref="AK48:AL48"/>
    <mergeCell ref="AC48:AD48"/>
    <mergeCell ref="AM48:AO48"/>
    <mergeCell ref="M48:N48"/>
    <mergeCell ref="O49:Q49"/>
    <mergeCell ref="R49:T49"/>
    <mergeCell ref="AK57:AL57"/>
    <mergeCell ref="W55:Y55"/>
    <mergeCell ref="R55:T55"/>
    <mergeCell ref="U53:V53"/>
    <mergeCell ref="W53:Y53"/>
    <mergeCell ref="W54:Y54"/>
    <mergeCell ref="Z57:AB57"/>
    <mergeCell ref="Z56:AB56"/>
    <mergeCell ref="O54:Q54"/>
    <mergeCell ref="U54:V54"/>
    <mergeCell ref="O56:Q56"/>
    <mergeCell ref="AM57:AO57"/>
    <mergeCell ref="U58:V58"/>
    <mergeCell ref="W58:Y58"/>
    <mergeCell ref="AE56:AG56"/>
    <mergeCell ref="A60:L60"/>
    <mergeCell ref="M60:T60"/>
    <mergeCell ref="U60:AB60"/>
    <mergeCell ref="AC60:AJ60"/>
    <mergeCell ref="R58:T58"/>
    <mergeCell ref="A56:D56"/>
    <mergeCell ref="A59:AR59"/>
    <mergeCell ref="AC57:AD57"/>
    <mergeCell ref="AP57:AR57"/>
    <mergeCell ref="M56:N56"/>
    <mergeCell ref="Z58:AB58"/>
    <mergeCell ref="AC58:AD58"/>
    <mergeCell ref="AK58:AL58"/>
    <mergeCell ref="AM58:AO58"/>
    <mergeCell ref="AK60:AR60"/>
    <mergeCell ref="O57:Q57"/>
    <mergeCell ref="R57:T57"/>
    <mergeCell ref="AH56:AJ56"/>
    <mergeCell ref="AK56:AL56"/>
    <mergeCell ref="AE58:AG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7"/>
  <sheetViews>
    <sheetView zoomScalePageLayoutView="0" workbookViewId="0" topLeftCell="A1">
      <pane ySplit="3" topLeftCell="A20" activePane="bottomLeft" state="frozen"/>
      <selection pane="topLeft" activeCell="A17" sqref="A17:AR17"/>
      <selection pane="bottomLeft" activeCell="A58" sqref="A58:D58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0.7083333333333334</v>
      </c>
      <c r="N3" s="125"/>
      <c r="O3" s="125"/>
      <c r="P3" s="125"/>
      <c r="Q3" s="125"/>
      <c r="R3" s="125"/>
      <c r="S3" s="125"/>
      <c r="T3" s="125"/>
      <c r="U3" s="125">
        <v>0.75</v>
      </c>
      <c r="V3" s="125"/>
      <c r="W3" s="125"/>
      <c r="X3" s="125"/>
      <c r="Y3" s="125"/>
      <c r="Z3" s="125"/>
      <c r="AA3" s="125"/>
      <c r="AB3" s="125"/>
      <c r="AC3" s="125">
        <v>0.7916666666666666</v>
      </c>
      <c r="AD3" s="125"/>
      <c r="AE3" s="125"/>
      <c r="AF3" s="125"/>
      <c r="AG3" s="125"/>
      <c r="AH3" s="125"/>
      <c r="AI3" s="125"/>
      <c r="AJ3" s="125"/>
      <c r="AK3" s="125">
        <v>0.8333333333333334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417</v>
      </c>
      <c r="N6" s="108">
        <f>ROUND(SQRT(O6*O6+P6*P6)*1000/(6.44*1.73),0)</f>
        <v>396</v>
      </c>
      <c r="O6" s="109">
        <v>4.416</v>
      </c>
      <c r="P6" s="109"/>
      <c r="Q6" s="109">
        <v>0.576</v>
      </c>
      <c r="R6" s="109"/>
      <c r="S6" s="110">
        <f>ROUND(O6/SQRT(O6*O6+Q6*Q6),3)</f>
        <v>0.992</v>
      </c>
      <c r="T6" s="111"/>
      <c r="U6" s="107">
        <f>ROUND(SQRT(W6*W6+Y6*Y6)*1000/(U20*1.73),0)</f>
        <v>436</v>
      </c>
      <c r="V6" s="108">
        <f>ROUND(SQRT(W6*W6+X6*X6)*1000/(6.44*1.73),0)</f>
        <v>379</v>
      </c>
      <c r="W6" s="109">
        <v>4.224</v>
      </c>
      <c r="X6" s="109"/>
      <c r="Y6" s="109">
        <v>1.978</v>
      </c>
      <c r="Z6" s="109"/>
      <c r="AA6" s="110">
        <f>ROUND(W6/SQRT(W6*W6+Y6*Y6),3)</f>
        <v>0.906</v>
      </c>
      <c r="AB6" s="111"/>
      <c r="AC6" s="107">
        <f>ROUND(SQRT(AE6*AE6+AG6*AG6)*1000/(AC20*1.73),0)</f>
        <v>440</v>
      </c>
      <c r="AD6" s="108">
        <f>ROUND(SQRT(AE6*AE6+AF6*AF6)*1000/(6.44*1.73),0)</f>
        <v>384</v>
      </c>
      <c r="AE6" s="109">
        <v>4.282</v>
      </c>
      <c r="AF6" s="109"/>
      <c r="AG6" s="109">
        <v>1.939</v>
      </c>
      <c r="AH6" s="109"/>
      <c r="AI6" s="110">
        <f>ROUND(AE6/SQRT(AE6*AE6+AG6*AG6),3)</f>
        <v>0.911</v>
      </c>
      <c r="AJ6" s="111"/>
      <c r="AK6" s="107">
        <f>ROUND(SQRT(AM6*AM6+AO6*AO6)*1000/(AK20*1.73),0)</f>
        <v>428</v>
      </c>
      <c r="AL6" s="108">
        <f>ROUND(SQRT(AM6*AM6+AN6*AN6)*1000/(6.44*1.73),0)</f>
        <v>384</v>
      </c>
      <c r="AM6" s="109">
        <v>4.282</v>
      </c>
      <c r="AN6" s="109"/>
      <c r="AO6" s="109">
        <v>1.574</v>
      </c>
      <c r="AP6" s="109"/>
      <c r="AQ6" s="110">
        <f>ROUND(AM6/SQRT(AM6*AM6+AO6*AO6),3)</f>
        <v>0.939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99" t="s">
        <v>15</v>
      </c>
      <c r="F8" s="98"/>
      <c r="G8" s="98"/>
      <c r="H8" s="98"/>
      <c r="I8" s="98"/>
      <c r="J8" s="98"/>
      <c r="K8" s="98"/>
      <c r="L8" s="100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419</v>
      </c>
      <c r="N9" s="108">
        <f>ROUND(SQRT(O9*O9+P9*P9)*1000/(6.44*1.73),0)</f>
        <v>398</v>
      </c>
      <c r="O9" s="109">
        <v>4.435</v>
      </c>
      <c r="P9" s="109"/>
      <c r="Q9" s="109">
        <v>1.075</v>
      </c>
      <c r="R9" s="109"/>
      <c r="S9" s="110">
        <f>ROUND(O9/SQRT(O9*O9+Q9*Q9),3)</f>
        <v>0.972</v>
      </c>
      <c r="T9" s="111"/>
      <c r="U9" s="107">
        <f>ROUND(SQRT(W9*W9+Y9*Y9)*1000/(U19*1.73),0)</f>
        <v>413</v>
      </c>
      <c r="V9" s="108">
        <f>ROUND(SQRT(W9*W9+X9*X9)*1000/(6.44*1.73),0)</f>
        <v>383</v>
      </c>
      <c r="W9" s="109">
        <v>4.262</v>
      </c>
      <c r="X9" s="109"/>
      <c r="Y9" s="109">
        <v>1.382</v>
      </c>
      <c r="Z9" s="109"/>
      <c r="AA9" s="110">
        <f>ROUND(W9/SQRT(W9*W9+Y9*Y9),3)</f>
        <v>0.951</v>
      </c>
      <c r="AB9" s="111"/>
      <c r="AC9" s="107">
        <f>ROUND(SQRT(AE9*AE9+AG9*AG9)*1000/(AC19*1.73),0)</f>
        <v>409</v>
      </c>
      <c r="AD9" s="108">
        <f>ROUND(SQRT(AE9*AE9+AF9*AF9)*1000/(6.44*1.73),0)</f>
        <v>384</v>
      </c>
      <c r="AE9" s="109">
        <v>4.282</v>
      </c>
      <c r="AF9" s="109"/>
      <c r="AG9" s="109">
        <v>1.094</v>
      </c>
      <c r="AH9" s="109"/>
      <c r="AI9" s="110">
        <f>ROUND(AE9/SQRT(AE9*AE9+AG9*AG9),3)</f>
        <v>0.969</v>
      </c>
      <c r="AJ9" s="111"/>
      <c r="AK9" s="107">
        <f>ROUND(SQRT(AM9*AM9+AO9*AO9)*1000/(AK19*1.73),0)</f>
        <v>407</v>
      </c>
      <c r="AL9" s="108">
        <f>ROUND(SQRT(AM9*AM9+AN9*AN9)*1000/(6.44*1.73),0)</f>
        <v>388</v>
      </c>
      <c r="AM9" s="109">
        <v>4.32</v>
      </c>
      <c r="AN9" s="109"/>
      <c r="AO9" s="109">
        <v>0.902</v>
      </c>
      <c r="AP9" s="109"/>
      <c r="AQ9" s="110">
        <f>ROUND(AM9/SQRT(AM9*AM9+AO9*AO9),3)</f>
        <v>0.979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422</v>
      </c>
      <c r="N12" s="108">
        <f>ROUND(SQRT(O12*O12+P12*P12)*1000/(6.44*1.73),0)</f>
        <v>402</v>
      </c>
      <c r="O12" s="109">
        <v>4.482</v>
      </c>
      <c r="P12" s="109"/>
      <c r="Q12" s="109">
        <v>1.116</v>
      </c>
      <c r="R12" s="109"/>
      <c r="S12" s="110">
        <f>ROUND(O12/SQRT(O12*O12+Q12*Q12),3)</f>
        <v>0.97</v>
      </c>
      <c r="T12" s="111"/>
      <c r="U12" s="107">
        <f>ROUND(SQRT(W12*W12+Y12*Y12)*1000/(U17*1.73),0)</f>
        <v>410</v>
      </c>
      <c r="V12" s="108">
        <f>ROUND(SQRT(W12*W12+X12*X12)*1000/(6.44*1.73),0)</f>
        <v>385</v>
      </c>
      <c r="W12" s="109">
        <v>4.284</v>
      </c>
      <c r="X12" s="109"/>
      <c r="Y12" s="109">
        <v>1.314</v>
      </c>
      <c r="Z12" s="109"/>
      <c r="AA12" s="110">
        <f>ROUND(W12/SQRT(W12*W12+Y12*Y12),3)</f>
        <v>0.956</v>
      </c>
      <c r="AB12" s="111"/>
      <c r="AC12" s="107">
        <f>ROUND(SQRT(AE12*AE12+AG12*AG12)*1000/(AC17*1.73),0)</f>
        <v>414</v>
      </c>
      <c r="AD12" s="108">
        <f>ROUND(SQRT(AE12*AE12+AF12*AF12)*1000/(6.44*1.73),0)</f>
        <v>391</v>
      </c>
      <c r="AE12" s="109">
        <v>4.356</v>
      </c>
      <c r="AF12" s="109"/>
      <c r="AG12" s="109">
        <v>1.188</v>
      </c>
      <c r="AH12" s="109"/>
      <c r="AI12" s="110">
        <f>ROUND(AE12/SQRT(AE12*AE12+AG12*AG12),3)</f>
        <v>0.965</v>
      </c>
      <c r="AJ12" s="111"/>
      <c r="AK12" s="107">
        <f>ROUND(SQRT(AM12*AM12+AO12*AO12)*1000/(AK17*1.73),0)</f>
        <v>414</v>
      </c>
      <c r="AL12" s="108">
        <f>ROUND(SQRT(AM12*AM12+AN12*AN12)*1000/(6.44*1.73),0)</f>
        <v>393</v>
      </c>
      <c r="AM12" s="109">
        <v>4.374</v>
      </c>
      <c r="AN12" s="109"/>
      <c r="AO12" s="109">
        <v>1.17</v>
      </c>
      <c r="AP12" s="109"/>
      <c r="AQ12" s="110">
        <f>ROUND(AM12/SQRT(AM12*AM12+AO12*AO12),3)</f>
        <v>0.966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135" t="s">
        <v>23</v>
      </c>
      <c r="F17" s="135"/>
      <c r="G17" s="135"/>
      <c r="H17" s="135"/>
      <c r="I17" s="135"/>
      <c r="J17" s="135"/>
      <c r="K17" s="135"/>
      <c r="L17" s="136"/>
      <c r="M17" s="82">
        <v>6.33</v>
      </c>
      <c r="N17" s="83"/>
      <c r="O17" s="83"/>
      <c r="P17" s="83"/>
      <c r="Q17" s="83"/>
      <c r="R17" s="83"/>
      <c r="S17" s="83"/>
      <c r="T17" s="84"/>
      <c r="U17" s="82">
        <v>6.31</v>
      </c>
      <c r="V17" s="83"/>
      <c r="W17" s="83"/>
      <c r="X17" s="83"/>
      <c r="Y17" s="83"/>
      <c r="Z17" s="83"/>
      <c r="AA17" s="83"/>
      <c r="AB17" s="84"/>
      <c r="AC17" s="82">
        <v>6.31</v>
      </c>
      <c r="AD17" s="83"/>
      <c r="AE17" s="83"/>
      <c r="AF17" s="83"/>
      <c r="AG17" s="83"/>
      <c r="AH17" s="83"/>
      <c r="AI17" s="83"/>
      <c r="AJ17" s="84"/>
      <c r="AK17" s="82">
        <v>6.32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133" t="s">
        <v>22</v>
      </c>
      <c r="F18" s="133"/>
      <c r="G18" s="133"/>
      <c r="H18" s="133"/>
      <c r="I18" s="133"/>
      <c r="J18" s="133"/>
      <c r="K18" s="133"/>
      <c r="L18" s="134"/>
      <c r="M18" s="52">
        <v>6.04</v>
      </c>
      <c r="N18" s="53"/>
      <c r="O18" s="53"/>
      <c r="P18" s="53"/>
      <c r="Q18" s="53"/>
      <c r="R18" s="53"/>
      <c r="S18" s="53"/>
      <c r="T18" s="54"/>
      <c r="U18" s="52">
        <v>5.97</v>
      </c>
      <c r="V18" s="53"/>
      <c r="W18" s="53"/>
      <c r="X18" s="53"/>
      <c r="Y18" s="53"/>
      <c r="Z18" s="53"/>
      <c r="AA18" s="53"/>
      <c r="AB18" s="54"/>
      <c r="AC18" s="52">
        <v>5.96</v>
      </c>
      <c r="AD18" s="53"/>
      <c r="AE18" s="53"/>
      <c r="AF18" s="53"/>
      <c r="AG18" s="53"/>
      <c r="AH18" s="53"/>
      <c r="AI18" s="53"/>
      <c r="AJ18" s="54"/>
      <c r="AK18" s="52">
        <v>5.98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133" t="s">
        <v>25</v>
      </c>
      <c r="F19" s="133"/>
      <c r="G19" s="133"/>
      <c r="H19" s="133"/>
      <c r="I19" s="133"/>
      <c r="J19" s="133"/>
      <c r="K19" s="133"/>
      <c r="L19" s="134"/>
      <c r="M19" s="52">
        <v>6.29</v>
      </c>
      <c r="N19" s="53"/>
      <c r="O19" s="53"/>
      <c r="P19" s="53"/>
      <c r="Q19" s="53"/>
      <c r="R19" s="53"/>
      <c r="S19" s="53"/>
      <c r="T19" s="54"/>
      <c r="U19" s="52">
        <v>6.27</v>
      </c>
      <c r="V19" s="53"/>
      <c r="W19" s="53"/>
      <c r="X19" s="53"/>
      <c r="Y19" s="53"/>
      <c r="Z19" s="53"/>
      <c r="AA19" s="53"/>
      <c r="AB19" s="54"/>
      <c r="AC19" s="52">
        <v>6.25</v>
      </c>
      <c r="AD19" s="53"/>
      <c r="AE19" s="53"/>
      <c r="AF19" s="53"/>
      <c r="AG19" s="53"/>
      <c r="AH19" s="53"/>
      <c r="AI19" s="53"/>
      <c r="AJ19" s="54"/>
      <c r="AK19" s="52">
        <v>6.27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131" t="s">
        <v>24</v>
      </c>
      <c r="F20" s="131"/>
      <c r="G20" s="131"/>
      <c r="H20" s="131"/>
      <c r="I20" s="131"/>
      <c r="J20" s="131"/>
      <c r="K20" s="131"/>
      <c r="L20" s="132"/>
      <c r="M20" s="49">
        <v>6.18</v>
      </c>
      <c r="N20" s="50"/>
      <c r="O20" s="50"/>
      <c r="P20" s="50"/>
      <c r="Q20" s="50"/>
      <c r="R20" s="50"/>
      <c r="S20" s="50"/>
      <c r="T20" s="51"/>
      <c r="U20" s="49">
        <v>6.18</v>
      </c>
      <c r="V20" s="50"/>
      <c r="W20" s="50"/>
      <c r="X20" s="50"/>
      <c r="Y20" s="50"/>
      <c r="Z20" s="50"/>
      <c r="AA20" s="50"/>
      <c r="AB20" s="51"/>
      <c r="AC20" s="49">
        <v>6.17</v>
      </c>
      <c r="AD20" s="50"/>
      <c r="AE20" s="50"/>
      <c r="AF20" s="50"/>
      <c r="AG20" s="50"/>
      <c r="AH20" s="50"/>
      <c r="AI20" s="50"/>
      <c r="AJ20" s="51"/>
      <c r="AK20" s="49">
        <v>6.16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2"/>
      <c r="M25" s="21">
        <f>ROUND(SQRT(O25*O25+R25*R25)*1000/($M$17*1.73),0)</f>
        <v>298</v>
      </c>
      <c r="N25" s="22">
        <f>ROUND(SQRT(O25*O25+P25*P25)*1000/(6.44*1.73),0)</f>
        <v>243</v>
      </c>
      <c r="O25" s="29">
        <v>-2.712</v>
      </c>
      <c r="P25" s="29"/>
      <c r="Q25" s="29"/>
      <c r="R25" s="29">
        <v>-1.824</v>
      </c>
      <c r="S25" s="29"/>
      <c r="T25" s="30"/>
      <c r="U25" s="21">
        <f>ROUND(SQRT(W25*W25+Z25*Z25)*1000/($U$17*1.73),0)</f>
        <v>285</v>
      </c>
      <c r="V25" s="22">
        <f>ROUND(SQRT(W25*W25+X25*X25)*1000/(6.44*1.73),0)</f>
        <v>213</v>
      </c>
      <c r="W25" s="29">
        <v>-2.376</v>
      </c>
      <c r="X25" s="29"/>
      <c r="Y25" s="29"/>
      <c r="Z25" s="29">
        <v>-2.016</v>
      </c>
      <c r="AA25" s="29"/>
      <c r="AB25" s="30"/>
      <c r="AC25" s="21">
        <f>ROUND(SQRT(AE25*AE25+AH25*AH25)*1000/($AC$17*1.73),0)</f>
        <v>281</v>
      </c>
      <c r="AD25" s="22">
        <f>ROUND(SQRT(AE25*AE25+AF25*AF25)*1000/(6.44*1.73),0)</f>
        <v>218</v>
      </c>
      <c r="AE25" s="29">
        <v>-2.424</v>
      </c>
      <c r="AF25" s="29"/>
      <c r="AG25" s="29"/>
      <c r="AH25" s="29">
        <v>-1.872</v>
      </c>
      <c r="AI25" s="29"/>
      <c r="AJ25" s="30"/>
      <c r="AK25" s="21">
        <f>ROUND(SQRT(AM25*AM25+AP25*AP25)*1000/($AK$17*1.73),0)</f>
        <v>285</v>
      </c>
      <c r="AL25" s="22">
        <f>ROUND(SQRT(AM25*AM25+AN25*AN25)*1000/(6.44*1.73),0)</f>
        <v>224</v>
      </c>
      <c r="AM25" s="29">
        <v>-2.496</v>
      </c>
      <c r="AN25" s="29"/>
      <c r="AO25" s="29"/>
      <c r="AP25" s="29">
        <v>-1.872</v>
      </c>
      <c r="AQ25" s="29"/>
      <c r="AR25" s="30"/>
    </row>
    <row r="26" spans="1:44" ht="12.75">
      <c r="A26" s="23" t="s">
        <v>46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2"/>
      <c r="M26" s="21">
        <f>ROUND(SQRT(O26*O26+R26*R26)*1000/($M$17*1.73),0)</f>
        <v>2</v>
      </c>
      <c r="N26" s="22">
        <f>ROUND(SQRT(O26*O26+P26*P26)*1000/(6.44*1.73),0)</f>
        <v>0</v>
      </c>
      <c r="O26" s="29">
        <v>0</v>
      </c>
      <c r="P26" s="29"/>
      <c r="Q26" s="29"/>
      <c r="R26" s="29">
        <v>-0.017</v>
      </c>
      <c r="S26" s="29"/>
      <c r="T26" s="30"/>
      <c r="U26" s="21">
        <f>ROUND(SQRT(W26*W26+Z26*Z26)*1000/($U$17*1.73),0)</f>
        <v>2</v>
      </c>
      <c r="V26" s="22">
        <f>ROUND(SQRT(W26*W26+X26*X26)*1000/(6.44*1.73),0)</f>
        <v>0</v>
      </c>
      <c r="W26" s="29">
        <v>-0.002</v>
      </c>
      <c r="X26" s="29"/>
      <c r="Y26" s="29"/>
      <c r="Z26" s="29">
        <v>-0.017</v>
      </c>
      <c r="AA26" s="29"/>
      <c r="AB26" s="30"/>
      <c r="AC26" s="21">
        <f>ROUND(SQRT(AE26*AE26+AH26*AH26)*1000/($AC$17*1.73),0)</f>
        <v>1</v>
      </c>
      <c r="AD26" s="22">
        <f>ROUND(SQRT(AE26*AE26+AF26*AF26)*1000/(6.44*1.73),0)</f>
        <v>0</v>
      </c>
      <c r="AE26" s="29">
        <v>-0.002</v>
      </c>
      <c r="AF26" s="29"/>
      <c r="AG26" s="29"/>
      <c r="AH26" s="29">
        <v>-0.014</v>
      </c>
      <c r="AI26" s="29"/>
      <c r="AJ26" s="30"/>
      <c r="AK26" s="21">
        <f>ROUND(SQRT(AM26*AM26+AP26*AP26)*1000/($AK$17*1.73),0)</f>
        <v>1</v>
      </c>
      <c r="AL26" s="22">
        <f>ROUND(SQRT(AM26*AM26+AN26*AN26)*1000/(6.44*1.73),0)</f>
        <v>0</v>
      </c>
      <c r="AM26" s="29">
        <v>-0.002</v>
      </c>
      <c r="AN26" s="29"/>
      <c r="AO26" s="29"/>
      <c r="AP26" s="29">
        <v>-0.014</v>
      </c>
      <c r="AQ26" s="29"/>
      <c r="AR26" s="30"/>
    </row>
    <row r="27" spans="1:44" ht="12.75">
      <c r="A27" s="23" t="s">
        <v>42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2"/>
      <c r="M27" s="21">
        <f>ROUND(SQRT(O27*O27+R27*R27)*1000/($M$17*1.73),0)</f>
        <v>168</v>
      </c>
      <c r="N27" s="22">
        <f>ROUND(SQRT(O27*O27+P27*P27)*1000/(6.44*1.73),0)</f>
        <v>137</v>
      </c>
      <c r="O27" s="29">
        <v>-1.526</v>
      </c>
      <c r="P27" s="29"/>
      <c r="Q27" s="29"/>
      <c r="R27" s="29">
        <v>1.022</v>
      </c>
      <c r="S27" s="29"/>
      <c r="T27" s="30"/>
      <c r="U27" s="21">
        <f>ROUND(SQRT(W27*W27+Z27*Z27)*1000/($U$17*1.73),0)</f>
        <v>176</v>
      </c>
      <c r="V27" s="22">
        <f>ROUND(SQRT(W27*W27+X27*X27)*1000/(6.44*1.73),0)</f>
        <v>147</v>
      </c>
      <c r="W27" s="29">
        <v>-1.642</v>
      </c>
      <c r="X27" s="29"/>
      <c r="Y27" s="29"/>
      <c r="Z27" s="29">
        <v>1.008</v>
      </c>
      <c r="AA27" s="29"/>
      <c r="AB27" s="30"/>
      <c r="AC27" s="21">
        <f>ROUND(SQRT(AE27*AE27+AH27*AH27)*1000/($AC$17*1.73),0)</f>
        <v>178</v>
      </c>
      <c r="AD27" s="22">
        <f>ROUND(SQRT(AE27*AE27+AF27*AF27)*1000/(6.44*1.73),0)</f>
        <v>149</v>
      </c>
      <c r="AE27" s="29">
        <v>-1.656</v>
      </c>
      <c r="AF27" s="29"/>
      <c r="AG27" s="29"/>
      <c r="AH27" s="29">
        <v>1.022</v>
      </c>
      <c r="AI27" s="29"/>
      <c r="AJ27" s="30"/>
      <c r="AK27" s="21">
        <f>ROUND(SQRT(AM27*AM27+AP27*AP27)*1000/($AK$17*1.73),0)</f>
        <v>178</v>
      </c>
      <c r="AL27" s="22">
        <f>ROUND(SQRT(AM27*AM27+AN27*AN27)*1000/(6.44*1.73),0)</f>
        <v>150</v>
      </c>
      <c r="AM27" s="29">
        <v>-1.67</v>
      </c>
      <c r="AN27" s="29"/>
      <c r="AO27" s="29"/>
      <c r="AP27" s="29">
        <v>1.008</v>
      </c>
      <c r="AQ27" s="29"/>
      <c r="AR27" s="30"/>
    </row>
    <row r="28" spans="1:44" ht="12.75">
      <c r="A28" s="23" t="s">
        <v>63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2"/>
      <c r="M28" s="21">
        <f>ROUND(SQRT(O28*O28+R28*R28)*1000/($M$17*1.73),0)</f>
        <v>33</v>
      </c>
      <c r="N28" s="22">
        <f>ROUND(SQRT(O28*O28+P28*P28)*1000/(6.44*1.73),0)</f>
        <v>19</v>
      </c>
      <c r="O28" s="29">
        <v>-0.211</v>
      </c>
      <c r="P28" s="29"/>
      <c r="Q28" s="29"/>
      <c r="R28" s="29">
        <v>-0.288</v>
      </c>
      <c r="S28" s="29"/>
      <c r="T28" s="30"/>
      <c r="U28" s="21">
        <f>ROUND(SQRT(W28*W28+Z28*Z28)*1000/($U$17*1.73),0)</f>
        <v>32</v>
      </c>
      <c r="V28" s="22">
        <f>ROUND(SQRT(W28*W28+X28*X28)*1000/(6.44*1.73),0)</f>
        <v>18</v>
      </c>
      <c r="W28" s="29">
        <v>-0.202</v>
      </c>
      <c r="X28" s="29"/>
      <c r="Y28" s="29"/>
      <c r="Z28" s="29">
        <v>-0.288</v>
      </c>
      <c r="AA28" s="29"/>
      <c r="AB28" s="30"/>
      <c r="AC28" s="21">
        <f>ROUND(SQRT(AE28*AE28+AH28*AH28)*1000/($AC$17*1.73),0)</f>
        <v>34</v>
      </c>
      <c r="AD28" s="22">
        <f>ROUND(SQRT(AE28*AE28+AF28*AF28)*1000/(6.44*1.73),0)</f>
        <v>20</v>
      </c>
      <c r="AE28" s="29">
        <v>-0.221</v>
      </c>
      <c r="AF28" s="29"/>
      <c r="AG28" s="29"/>
      <c r="AH28" s="29">
        <v>-0.298</v>
      </c>
      <c r="AI28" s="29"/>
      <c r="AJ28" s="30"/>
      <c r="AK28" s="21">
        <f>ROUND(SQRT(AM28*AM28+AP28*AP28)*1000/($AK$17*1.73),0)</f>
        <v>34</v>
      </c>
      <c r="AL28" s="22">
        <f>ROUND(SQRT(AM28*AM28+AN28*AN28)*1000/(6.44*1.73),0)</f>
        <v>20</v>
      </c>
      <c r="AM28" s="29">
        <v>-0.221</v>
      </c>
      <c r="AN28" s="29"/>
      <c r="AO28" s="29"/>
      <c r="AP28" s="29">
        <v>-0.298</v>
      </c>
      <c r="AQ28" s="29"/>
      <c r="AR28" s="30"/>
    </row>
    <row r="29" spans="1:44" ht="13.5" thickBot="1">
      <c r="A29" s="25" t="s">
        <v>35</v>
      </c>
      <c r="B29" s="26"/>
      <c r="C29" s="26"/>
      <c r="D29" s="26"/>
      <c r="E29" s="11"/>
      <c r="F29" s="11"/>
      <c r="G29" s="11"/>
      <c r="H29" s="11"/>
      <c r="I29" s="11"/>
      <c r="J29" s="11"/>
      <c r="K29" s="11"/>
      <c r="L29" s="12"/>
      <c r="M29" s="21">
        <f>ROUND(SQRT(O29*O29+R29*R29)*1000/($M$17*1.73),0)</f>
        <v>0</v>
      </c>
      <c r="N29" s="22">
        <f>ROUND(SQRT(O29*O29+P29*P29)*1000/(6.44*1.73),0)</f>
        <v>0</v>
      </c>
      <c r="O29" s="29">
        <v>0</v>
      </c>
      <c r="P29" s="29"/>
      <c r="Q29" s="29"/>
      <c r="R29" s="29">
        <v>0</v>
      </c>
      <c r="S29" s="29"/>
      <c r="T29" s="30"/>
      <c r="U29" s="21">
        <f>ROUND(SQRT(W29*W29+Z29*Z29)*1000/($U$17*1.73),0)</f>
        <v>0</v>
      </c>
      <c r="V29" s="22">
        <f>ROUND(SQRT(W29*W29+X29*X29)*1000/(6.44*1.73),0)</f>
        <v>0</v>
      </c>
      <c r="W29" s="29">
        <v>0</v>
      </c>
      <c r="X29" s="29"/>
      <c r="Y29" s="29"/>
      <c r="Z29" s="29">
        <v>0</v>
      </c>
      <c r="AA29" s="29"/>
      <c r="AB29" s="30"/>
      <c r="AC29" s="21">
        <f>ROUND(SQRT(AE29*AE29+AH29*AH29)*1000/($AC$17*1.73),0)</f>
        <v>0</v>
      </c>
      <c r="AD29" s="22">
        <f>ROUND(SQRT(AE29*AE29+AF29*AF29)*1000/(6.44*1.73),0)</f>
        <v>0</v>
      </c>
      <c r="AE29" s="29">
        <v>0</v>
      </c>
      <c r="AF29" s="29"/>
      <c r="AG29" s="29"/>
      <c r="AH29" s="29">
        <v>0</v>
      </c>
      <c r="AI29" s="29"/>
      <c r="AJ29" s="30"/>
      <c r="AK29" s="21">
        <f>ROUND(SQRT(AM29*AM29+AP29*AP29)*1000/($AK$17*1.73),0)</f>
        <v>0</v>
      </c>
      <c r="AL29" s="22">
        <f>ROUND(SQRT(AM29*AM29+AN29*AN29)*1000/(6.44*1.73),0)</f>
        <v>0</v>
      </c>
      <c r="AM29" s="29">
        <v>0</v>
      </c>
      <c r="AN29" s="29"/>
      <c r="AO29" s="29"/>
      <c r="AP29" s="29">
        <v>0</v>
      </c>
      <c r="AQ29" s="29"/>
      <c r="AR29" s="30"/>
    </row>
    <row r="30" spans="1:44" ht="12.75">
      <c r="A30" s="27" t="s">
        <v>40</v>
      </c>
      <c r="B30" s="28"/>
      <c r="C30" s="28"/>
      <c r="D30" s="28"/>
      <c r="E30" s="37"/>
      <c r="F30" s="37"/>
      <c r="G30" s="37"/>
      <c r="H30" s="37"/>
      <c r="I30" s="37"/>
      <c r="J30" s="37"/>
      <c r="K30" s="37"/>
      <c r="L30" s="44"/>
      <c r="M30" s="45"/>
      <c r="N30" s="46"/>
      <c r="O30" s="47"/>
      <c r="P30" s="47"/>
      <c r="Q30" s="47"/>
      <c r="R30" s="47"/>
      <c r="S30" s="47"/>
      <c r="T30" s="48"/>
      <c r="U30" s="45"/>
      <c r="V30" s="46"/>
      <c r="W30" s="47"/>
      <c r="X30" s="47"/>
      <c r="Y30" s="47"/>
      <c r="Z30" s="47"/>
      <c r="AA30" s="47"/>
      <c r="AB30" s="48"/>
      <c r="AC30" s="45"/>
      <c r="AD30" s="46"/>
      <c r="AE30" s="47"/>
      <c r="AF30" s="47"/>
      <c r="AG30" s="47"/>
      <c r="AH30" s="47"/>
      <c r="AI30" s="47"/>
      <c r="AJ30" s="48"/>
      <c r="AK30" s="45"/>
      <c r="AL30" s="46"/>
      <c r="AM30" s="47"/>
      <c r="AN30" s="47"/>
      <c r="AO30" s="47"/>
      <c r="AP30" s="47"/>
      <c r="AQ30" s="47"/>
      <c r="AR30" s="48"/>
    </row>
    <row r="31" spans="1:44" ht="12.75">
      <c r="A31" s="23" t="s">
        <v>41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2"/>
      <c r="M31" s="21">
        <f>ROUND(SQRT(O31*O31+R31*R31)*1000/($M$18*1.73),0)</f>
        <v>172</v>
      </c>
      <c r="N31" s="22">
        <f>ROUND(SQRT(O31*O31+P31*P31)*1000/(6.44*1.73),0)</f>
        <v>141</v>
      </c>
      <c r="O31" s="29">
        <v>1.574</v>
      </c>
      <c r="P31" s="29"/>
      <c r="Q31" s="29"/>
      <c r="R31" s="29">
        <v>0.864</v>
      </c>
      <c r="S31" s="29"/>
      <c r="T31" s="30"/>
      <c r="U31" s="21">
        <f>ROUND(SQRT(W31*W31+Z31*Z31)*1000/($U$18*1.73),0)</f>
        <v>180</v>
      </c>
      <c r="V31" s="22">
        <f>ROUND(SQRT(W31*W31+X31*X31)*1000/(6.44*1.73),0)</f>
        <v>146</v>
      </c>
      <c r="W31" s="29">
        <v>1.632</v>
      </c>
      <c r="X31" s="29"/>
      <c r="Y31" s="29"/>
      <c r="Z31" s="29">
        <v>0.883</v>
      </c>
      <c r="AA31" s="29"/>
      <c r="AB31" s="30"/>
      <c r="AC31" s="21">
        <f>ROUND(SQRT(AE31*AE31+AH31*AH31)*1000/($AC$18*1.73),0)</f>
        <v>192</v>
      </c>
      <c r="AD31" s="22">
        <f>ROUND(SQRT(AE31*AE31+AF31*AF31)*1000/(6.44*1.73),0)</f>
        <v>157</v>
      </c>
      <c r="AE31" s="29">
        <v>1.747</v>
      </c>
      <c r="AF31" s="29"/>
      <c r="AG31" s="29"/>
      <c r="AH31" s="29">
        <v>0.922</v>
      </c>
      <c r="AI31" s="29"/>
      <c r="AJ31" s="30"/>
      <c r="AK31" s="21">
        <f>ROUND(SQRT(AM31*AM31+AP31*AP31)*1000/($AK$18*1.73),0)</f>
        <v>185</v>
      </c>
      <c r="AL31" s="22">
        <f>ROUND(SQRT(AM31*AM31+AN31*AN31)*1000/(6.44*1.73),0)</f>
        <v>152</v>
      </c>
      <c r="AM31" s="29">
        <v>1.69</v>
      </c>
      <c r="AN31" s="29"/>
      <c r="AO31" s="29"/>
      <c r="AP31" s="29">
        <v>0.902</v>
      </c>
      <c r="AQ31" s="29"/>
      <c r="AR31" s="30"/>
    </row>
    <row r="32" spans="1:44" ht="12.75">
      <c r="A32" s="25" t="s">
        <v>36</v>
      </c>
      <c r="B32" s="26"/>
      <c r="C32" s="26"/>
      <c r="D32" s="26"/>
      <c r="E32" s="11"/>
      <c r="F32" s="11"/>
      <c r="G32" s="11"/>
      <c r="H32" s="11"/>
      <c r="I32" s="11"/>
      <c r="J32" s="11"/>
      <c r="K32" s="11"/>
      <c r="L32" s="12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29">
        <v>0</v>
      </c>
      <c r="P32" s="29"/>
      <c r="Q32" s="29"/>
      <c r="R32" s="29">
        <v>0</v>
      </c>
      <c r="S32" s="29"/>
      <c r="T32" s="3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29">
        <v>0</v>
      </c>
      <c r="X32" s="29"/>
      <c r="Y32" s="29"/>
      <c r="Z32" s="29">
        <v>0</v>
      </c>
      <c r="AA32" s="29"/>
      <c r="AB32" s="3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29">
        <v>0</v>
      </c>
      <c r="AF32" s="29"/>
      <c r="AG32" s="29"/>
      <c r="AH32" s="29">
        <v>0</v>
      </c>
      <c r="AI32" s="29"/>
      <c r="AJ32" s="3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29">
        <v>0</v>
      </c>
      <c r="AN32" s="29"/>
      <c r="AO32" s="29"/>
      <c r="AP32" s="29">
        <v>0</v>
      </c>
      <c r="AQ32" s="29"/>
      <c r="AR32" s="30"/>
    </row>
    <row r="33" spans="1:44" ht="12.75">
      <c r="A33" s="23" t="s">
        <v>39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2"/>
      <c r="M33" s="21">
        <f t="shared" si="0"/>
        <v>6</v>
      </c>
      <c r="N33" s="22">
        <f t="shared" si="1"/>
        <v>5</v>
      </c>
      <c r="O33" s="29">
        <v>-0.056</v>
      </c>
      <c r="P33" s="29"/>
      <c r="Q33" s="29"/>
      <c r="R33" s="29">
        <v>-0.02</v>
      </c>
      <c r="S33" s="29"/>
      <c r="T33" s="30"/>
      <c r="U33" s="21">
        <f t="shared" si="2"/>
        <v>6</v>
      </c>
      <c r="V33" s="22">
        <f t="shared" si="3"/>
        <v>5</v>
      </c>
      <c r="W33" s="29">
        <v>-0.059</v>
      </c>
      <c r="X33" s="29"/>
      <c r="Y33" s="29"/>
      <c r="Z33" s="29">
        <v>-0.02</v>
      </c>
      <c r="AA33" s="29"/>
      <c r="AB33" s="30"/>
      <c r="AC33" s="21">
        <f t="shared" si="4"/>
        <v>6</v>
      </c>
      <c r="AD33" s="22">
        <f t="shared" si="5"/>
        <v>5</v>
      </c>
      <c r="AE33" s="29">
        <v>-0.061</v>
      </c>
      <c r="AF33" s="29"/>
      <c r="AG33" s="29"/>
      <c r="AH33" s="29">
        <v>-0.02</v>
      </c>
      <c r="AI33" s="29"/>
      <c r="AJ33" s="30"/>
      <c r="AK33" s="21">
        <f t="shared" si="6"/>
        <v>6</v>
      </c>
      <c r="AL33" s="22">
        <f t="shared" si="7"/>
        <v>6</v>
      </c>
      <c r="AM33" s="29">
        <v>-0.063</v>
      </c>
      <c r="AN33" s="29"/>
      <c r="AO33" s="29"/>
      <c r="AP33" s="29">
        <v>-0.02</v>
      </c>
      <c r="AQ33" s="29"/>
      <c r="AR33" s="30"/>
    </row>
    <row r="34" spans="1:44" ht="12.75">
      <c r="A34" s="23" t="s">
        <v>64</v>
      </c>
      <c r="B34" s="24"/>
      <c r="C34" s="24"/>
      <c r="D34" s="24"/>
      <c r="E34" s="11"/>
      <c r="F34" s="11"/>
      <c r="G34" s="11"/>
      <c r="H34" s="11"/>
      <c r="I34" s="11"/>
      <c r="J34" s="11"/>
      <c r="K34" s="11"/>
      <c r="L34" s="12"/>
      <c r="M34" s="21">
        <f t="shared" si="0"/>
        <v>55</v>
      </c>
      <c r="N34" s="22">
        <f t="shared" si="1"/>
        <v>33</v>
      </c>
      <c r="O34" s="29">
        <v>-0.37</v>
      </c>
      <c r="P34" s="29"/>
      <c r="Q34" s="29"/>
      <c r="R34" s="29">
        <v>-0.442</v>
      </c>
      <c r="S34" s="29"/>
      <c r="T34" s="30"/>
      <c r="U34" s="21">
        <f t="shared" si="2"/>
        <v>56</v>
      </c>
      <c r="V34" s="22">
        <f t="shared" si="3"/>
        <v>34</v>
      </c>
      <c r="W34" s="29">
        <v>-0.384</v>
      </c>
      <c r="X34" s="29"/>
      <c r="Y34" s="29"/>
      <c r="Z34" s="29">
        <v>-0.427</v>
      </c>
      <c r="AA34" s="29"/>
      <c r="AB34" s="30"/>
      <c r="AC34" s="21">
        <f t="shared" si="4"/>
        <v>59</v>
      </c>
      <c r="AD34" s="22">
        <f t="shared" si="5"/>
        <v>38</v>
      </c>
      <c r="AE34" s="29">
        <v>-0.422</v>
      </c>
      <c r="AF34" s="29"/>
      <c r="AG34" s="29"/>
      <c r="AH34" s="29">
        <v>-0.437</v>
      </c>
      <c r="AI34" s="29"/>
      <c r="AJ34" s="30"/>
      <c r="AK34" s="21">
        <f t="shared" si="6"/>
        <v>60</v>
      </c>
      <c r="AL34" s="22">
        <f t="shared" si="7"/>
        <v>40</v>
      </c>
      <c r="AM34" s="29">
        <v>-0.442</v>
      </c>
      <c r="AN34" s="29"/>
      <c r="AO34" s="29"/>
      <c r="AP34" s="29">
        <v>-0.437</v>
      </c>
      <c r="AQ34" s="29"/>
      <c r="AR34" s="30"/>
    </row>
    <row r="35" spans="1:44" ht="12.75">
      <c r="A35" s="23" t="s">
        <v>38</v>
      </c>
      <c r="B35" s="24"/>
      <c r="C35" s="24"/>
      <c r="D35" s="24"/>
      <c r="E35" s="11"/>
      <c r="F35" s="11"/>
      <c r="G35" s="11"/>
      <c r="H35" s="11"/>
      <c r="I35" s="11"/>
      <c r="J35" s="11"/>
      <c r="K35" s="11"/>
      <c r="L35" s="12"/>
      <c r="M35" s="21">
        <f t="shared" si="0"/>
        <v>121</v>
      </c>
      <c r="N35" s="22">
        <f t="shared" si="1"/>
        <v>107</v>
      </c>
      <c r="O35" s="29">
        <v>-1.195</v>
      </c>
      <c r="P35" s="29"/>
      <c r="Q35" s="29"/>
      <c r="R35" s="29">
        <v>-0.403</v>
      </c>
      <c r="S35" s="29"/>
      <c r="T35" s="30"/>
      <c r="U35" s="21">
        <f t="shared" si="2"/>
        <v>128</v>
      </c>
      <c r="V35" s="22">
        <f t="shared" si="3"/>
        <v>112</v>
      </c>
      <c r="W35" s="29">
        <v>-1.253</v>
      </c>
      <c r="X35" s="29"/>
      <c r="Y35" s="29"/>
      <c r="Z35" s="29">
        <v>-0.418</v>
      </c>
      <c r="AA35" s="29"/>
      <c r="AB35" s="30"/>
      <c r="AC35" s="21">
        <f t="shared" si="4"/>
        <v>136</v>
      </c>
      <c r="AD35" s="22">
        <f t="shared" si="5"/>
        <v>119</v>
      </c>
      <c r="AE35" s="29">
        <v>-1.325</v>
      </c>
      <c r="AF35" s="29"/>
      <c r="AG35" s="29"/>
      <c r="AH35" s="29">
        <v>-0.446</v>
      </c>
      <c r="AI35" s="29"/>
      <c r="AJ35" s="30"/>
      <c r="AK35" s="21">
        <f t="shared" si="6"/>
        <v>128</v>
      </c>
      <c r="AL35" s="22">
        <f t="shared" si="7"/>
        <v>112</v>
      </c>
      <c r="AM35" s="29">
        <v>-1.253</v>
      </c>
      <c r="AN35" s="29"/>
      <c r="AO35" s="29"/>
      <c r="AP35" s="29">
        <v>-0.432</v>
      </c>
      <c r="AQ35" s="29"/>
      <c r="AR35" s="30"/>
    </row>
    <row r="36" spans="1:44" ht="12.75">
      <c r="A36" s="25" t="s">
        <v>43</v>
      </c>
      <c r="B36" s="26"/>
      <c r="C36" s="26"/>
      <c r="D36" s="26"/>
      <c r="E36" s="11"/>
      <c r="F36" s="11"/>
      <c r="G36" s="11"/>
      <c r="H36" s="11"/>
      <c r="I36" s="11"/>
      <c r="J36" s="11"/>
      <c r="K36" s="11"/>
      <c r="L36" s="12"/>
      <c r="M36" s="21">
        <f t="shared" si="0"/>
        <v>0</v>
      </c>
      <c r="N36" s="22">
        <f t="shared" si="1"/>
        <v>0</v>
      </c>
      <c r="O36" s="29">
        <v>0</v>
      </c>
      <c r="P36" s="29"/>
      <c r="Q36" s="29"/>
      <c r="R36" s="29">
        <v>0</v>
      </c>
      <c r="S36" s="29"/>
      <c r="T36" s="30"/>
      <c r="U36" s="21">
        <f t="shared" si="2"/>
        <v>0</v>
      </c>
      <c r="V36" s="22">
        <f t="shared" si="3"/>
        <v>0</v>
      </c>
      <c r="W36" s="29">
        <v>0</v>
      </c>
      <c r="X36" s="29"/>
      <c r="Y36" s="29"/>
      <c r="Z36" s="29">
        <v>0</v>
      </c>
      <c r="AA36" s="29"/>
      <c r="AB36" s="30"/>
      <c r="AC36" s="21">
        <f t="shared" si="4"/>
        <v>0</v>
      </c>
      <c r="AD36" s="22">
        <f t="shared" si="5"/>
        <v>0</v>
      </c>
      <c r="AE36" s="29">
        <v>0</v>
      </c>
      <c r="AF36" s="29"/>
      <c r="AG36" s="29"/>
      <c r="AH36" s="29">
        <v>0</v>
      </c>
      <c r="AI36" s="29"/>
      <c r="AJ36" s="30"/>
      <c r="AK36" s="21">
        <f t="shared" si="6"/>
        <v>0</v>
      </c>
      <c r="AL36" s="22">
        <f t="shared" si="7"/>
        <v>0</v>
      </c>
      <c r="AM36" s="29">
        <v>0</v>
      </c>
      <c r="AN36" s="29"/>
      <c r="AO36" s="29"/>
      <c r="AP36" s="29">
        <v>0</v>
      </c>
      <c r="AQ36" s="29"/>
      <c r="AR36" s="30"/>
    </row>
    <row r="37" spans="1:44" ht="12.75">
      <c r="A37" s="25" t="s">
        <v>44</v>
      </c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2"/>
      <c r="M37" s="21">
        <f t="shared" si="0"/>
        <v>0</v>
      </c>
      <c r="N37" s="22">
        <f t="shared" si="1"/>
        <v>0</v>
      </c>
      <c r="O37" s="29">
        <v>0</v>
      </c>
      <c r="P37" s="29"/>
      <c r="Q37" s="29"/>
      <c r="R37" s="29">
        <v>0</v>
      </c>
      <c r="S37" s="29"/>
      <c r="T37" s="30"/>
      <c r="U37" s="21">
        <f t="shared" si="2"/>
        <v>0</v>
      </c>
      <c r="V37" s="22">
        <f t="shared" si="3"/>
        <v>0</v>
      </c>
      <c r="W37" s="29">
        <v>0</v>
      </c>
      <c r="X37" s="29"/>
      <c r="Y37" s="29"/>
      <c r="Z37" s="29">
        <v>0</v>
      </c>
      <c r="AA37" s="29"/>
      <c r="AB37" s="30"/>
      <c r="AC37" s="21">
        <f t="shared" si="4"/>
        <v>0</v>
      </c>
      <c r="AD37" s="22">
        <f t="shared" si="5"/>
        <v>0</v>
      </c>
      <c r="AE37" s="29">
        <v>0</v>
      </c>
      <c r="AF37" s="29"/>
      <c r="AG37" s="29"/>
      <c r="AH37" s="29">
        <v>0</v>
      </c>
      <c r="AI37" s="29"/>
      <c r="AJ37" s="30"/>
      <c r="AK37" s="21">
        <f t="shared" si="6"/>
        <v>0</v>
      </c>
      <c r="AL37" s="22">
        <f t="shared" si="7"/>
        <v>0</v>
      </c>
      <c r="AM37" s="29">
        <v>0</v>
      </c>
      <c r="AN37" s="29"/>
      <c r="AO37" s="29"/>
      <c r="AP37" s="29">
        <v>0</v>
      </c>
      <c r="AQ37" s="29"/>
      <c r="AR37" s="30"/>
    </row>
    <row r="38" spans="1:44" ht="13.5" thickBot="1">
      <c r="A38" s="25" t="s">
        <v>45</v>
      </c>
      <c r="B38" s="26"/>
      <c r="C38" s="26"/>
      <c r="D38" s="26"/>
      <c r="E38" s="13"/>
      <c r="F38" s="13"/>
      <c r="G38" s="13"/>
      <c r="H38" s="13"/>
      <c r="I38" s="13"/>
      <c r="J38" s="13"/>
      <c r="K38" s="13"/>
      <c r="L38" s="14"/>
      <c r="M38" s="21">
        <f t="shared" si="0"/>
        <v>0</v>
      </c>
      <c r="N38" s="22">
        <f t="shared" si="1"/>
        <v>0</v>
      </c>
      <c r="O38" s="29">
        <v>0</v>
      </c>
      <c r="P38" s="29"/>
      <c r="Q38" s="29"/>
      <c r="R38" s="29">
        <v>0</v>
      </c>
      <c r="S38" s="29"/>
      <c r="T38" s="30"/>
      <c r="U38" s="21">
        <f t="shared" si="2"/>
        <v>0</v>
      </c>
      <c r="V38" s="22">
        <f t="shared" si="3"/>
        <v>0</v>
      </c>
      <c r="W38" s="29">
        <v>0</v>
      </c>
      <c r="X38" s="29"/>
      <c r="Y38" s="29"/>
      <c r="Z38" s="29">
        <v>0</v>
      </c>
      <c r="AA38" s="29"/>
      <c r="AB38" s="30"/>
      <c r="AC38" s="21">
        <f t="shared" si="4"/>
        <v>0</v>
      </c>
      <c r="AD38" s="22">
        <f t="shared" si="5"/>
        <v>0</v>
      </c>
      <c r="AE38" s="29">
        <v>0</v>
      </c>
      <c r="AF38" s="29"/>
      <c r="AG38" s="29"/>
      <c r="AH38" s="29">
        <v>0</v>
      </c>
      <c r="AI38" s="29"/>
      <c r="AJ38" s="30"/>
      <c r="AK38" s="21">
        <f t="shared" si="6"/>
        <v>0</v>
      </c>
      <c r="AL38" s="22">
        <f t="shared" si="7"/>
        <v>0</v>
      </c>
      <c r="AM38" s="29">
        <v>0</v>
      </c>
      <c r="AN38" s="29"/>
      <c r="AO38" s="29"/>
      <c r="AP38" s="29">
        <v>0</v>
      </c>
      <c r="AQ38" s="29"/>
      <c r="AR38" s="30"/>
    </row>
    <row r="39" spans="1:44" ht="12.75">
      <c r="A39" s="27" t="s">
        <v>47</v>
      </c>
      <c r="B39" s="28"/>
      <c r="C39" s="28"/>
      <c r="D39" s="28"/>
      <c r="E39" s="37"/>
      <c r="F39" s="37"/>
      <c r="G39" s="37"/>
      <c r="H39" s="37"/>
      <c r="I39" s="37"/>
      <c r="J39" s="37"/>
      <c r="K39" s="37"/>
      <c r="L39" s="44"/>
      <c r="M39" s="45"/>
      <c r="N39" s="46"/>
      <c r="O39" s="47"/>
      <c r="P39" s="47"/>
      <c r="Q39" s="47"/>
      <c r="R39" s="47"/>
      <c r="S39" s="47"/>
      <c r="T39" s="48"/>
      <c r="U39" s="45"/>
      <c r="V39" s="46"/>
      <c r="W39" s="47"/>
      <c r="X39" s="47"/>
      <c r="Y39" s="47"/>
      <c r="Z39" s="47"/>
      <c r="AA39" s="47"/>
      <c r="AB39" s="48"/>
      <c r="AC39" s="45"/>
      <c r="AD39" s="46"/>
      <c r="AE39" s="47"/>
      <c r="AF39" s="47"/>
      <c r="AG39" s="47"/>
      <c r="AH39" s="47"/>
      <c r="AI39" s="47"/>
      <c r="AJ39" s="48"/>
      <c r="AK39" s="45"/>
      <c r="AL39" s="46"/>
      <c r="AM39" s="47"/>
      <c r="AN39" s="47"/>
      <c r="AO39" s="47"/>
      <c r="AP39" s="47"/>
      <c r="AQ39" s="47"/>
      <c r="AR39" s="48"/>
    </row>
    <row r="40" spans="1:44" ht="12.75">
      <c r="A40" s="25" t="s">
        <v>48</v>
      </c>
      <c r="B40" s="26"/>
      <c r="C40" s="26"/>
      <c r="D40" s="26"/>
      <c r="E40" s="11"/>
      <c r="F40" s="11"/>
      <c r="G40" s="11"/>
      <c r="H40" s="11"/>
      <c r="I40" s="11"/>
      <c r="J40" s="11"/>
      <c r="K40" s="11"/>
      <c r="L40" s="12"/>
      <c r="M40" s="21">
        <f>ROUND(SQRT(O40*O40+R40*R40)*1000/($M$19*1.73),0)</f>
        <v>0</v>
      </c>
      <c r="N40" s="22">
        <f>ROUND(SQRT(O40*O40+P40*P40)*1000/(6.44*1.73),0)</f>
        <v>0</v>
      </c>
      <c r="O40" s="29">
        <v>0</v>
      </c>
      <c r="P40" s="29"/>
      <c r="Q40" s="29"/>
      <c r="R40" s="29">
        <v>0</v>
      </c>
      <c r="S40" s="29"/>
      <c r="T40" s="30"/>
      <c r="U40" s="21">
        <f>ROUND(SQRT(W40*W40+Z40*Z40)*1000/($U$19*1.73),0)</f>
        <v>0</v>
      </c>
      <c r="V40" s="22">
        <f>ROUND(SQRT(W40*W40+X40*X40)*1000/(6.44*1.73),0)</f>
        <v>0</v>
      </c>
      <c r="W40" s="29">
        <v>0</v>
      </c>
      <c r="X40" s="29"/>
      <c r="Y40" s="29"/>
      <c r="Z40" s="29">
        <v>0</v>
      </c>
      <c r="AA40" s="29"/>
      <c r="AB40" s="30"/>
      <c r="AC40" s="21">
        <f>ROUND(SQRT(AE40*AE40+AH40*AH40)*1000/($AC$19*1.73),0)</f>
        <v>0</v>
      </c>
      <c r="AD40" s="22">
        <f>ROUND(SQRT(AE40*AE40+AF40*AF40)*1000/(6.44*1.73),0)</f>
        <v>0</v>
      </c>
      <c r="AE40" s="29">
        <v>0</v>
      </c>
      <c r="AF40" s="29"/>
      <c r="AG40" s="29"/>
      <c r="AH40" s="29">
        <v>0</v>
      </c>
      <c r="AI40" s="29"/>
      <c r="AJ40" s="30"/>
      <c r="AK40" s="21">
        <f>ROUND(SQRT(AM40*AM40+AP40*AP40)*1000/($AK$19*1.73),0)</f>
        <v>0</v>
      </c>
      <c r="AL40" s="22">
        <f>ROUND(SQRT(AM40*AM40+AN40*AN40)*1000/(6.44*1.73),0)</f>
        <v>0</v>
      </c>
      <c r="AM40" s="29">
        <v>0</v>
      </c>
      <c r="AN40" s="29"/>
      <c r="AO40" s="29"/>
      <c r="AP40" s="29">
        <v>0</v>
      </c>
      <c r="AQ40" s="29"/>
      <c r="AR40" s="30"/>
    </row>
    <row r="41" spans="1:44" ht="12.75">
      <c r="A41" s="25" t="s">
        <v>67</v>
      </c>
      <c r="B41" s="26"/>
      <c r="C41" s="26"/>
      <c r="D41" s="26"/>
      <c r="E41" s="11"/>
      <c r="F41" s="11"/>
      <c r="G41" s="11"/>
      <c r="H41" s="11"/>
      <c r="I41" s="11"/>
      <c r="J41" s="11"/>
      <c r="K41" s="11"/>
      <c r="L41" s="12"/>
      <c r="M41" s="21">
        <f>ROUND(SQRT(O41*O41+R41*R41)*1000/($M$19*1.73),0)</f>
        <v>228</v>
      </c>
      <c r="N41" s="22">
        <f aca="true" t="shared" si="8" ref="N41:N49">ROUND(SQRT(O41*O41+P41*P41)*1000/(6.44*1.73),0)</f>
        <v>208</v>
      </c>
      <c r="O41" s="29">
        <v>-2.318</v>
      </c>
      <c r="P41" s="29"/>
      <c r="Q41" s="29"/>
      <c r="R41" s="29">
        <v>0.893</v>
      </c>
      <c r="S41" s="29"/>
      <c r="T41" s="30"/>
      <c r="U41" s="21">
        <f aca="true" t="shared" si="9" ref="U41:U49">ROUND(SQRT(W41*W41+Z41*Z41)*1000/($U$19*1.73),0)</f>
        <v>231</v>
      </c>
      <c r="V41" s="22">
        <f aca="true" t="shared" si="10" ref="V41:V49">ROUND(SQRT(W41*W41+X41*X41)*1000/(6.44*1.73),0)</f>
        <v>209</v>
      </c>
      <c r="W41" s="29">
        <v>-2.333</v>
      </c>
      <c r="X41" s="29"/>
      <c r="Y41" s="29"/>
      <c r="Z41" s="29">
        <v>0.907</v>
      </c>
      <c r="AA41" s="29"/>
      <c r="AB41" s="30"/>
      <c r="AC41" s="21">
        <f aca="true" t="shared" si="11" ref="AC41:AC49">ROUND(SQRT(AE41*AE41+AH41*AH41)*1000/($AC$19*1.73),0)</f>
        <v>230</v>
      </c>
      <c r="AD41" s="22">
        <f aca="true" t="shared" si="12" ref="AD41:AD49">ROUND(SQRT(AE41*AE41+AF41*AF41)*1000/(6.44*1.73),0)</f>
        <v>208</v>
      </c>
      <c r="AE41" s="29">
        <v>-2.318</v>
      </c>
      <c r="AF41" s="29"/>
      <c r="AG41" s="29"/>
      <c r="AH41" s="29">
        <v>0.907</v>
      </c>
      <c r="AI41" s="29"/>
      <c r="AJ41" s="30"/>
      <c r="AK41" s="21">
        <f aca="true" t="shared" si="13" ref="AK41:AK49">ROUND(SQRT(AM41*AM41+AP41*AP41)*1000/($AK$19*1.73),0)</f>
        <v>230</v>
      </c>
      <c r="AL41" s="22">
        <f aca="true" t="shared" si="14" ref="AL41:AL49">ROUND(SQRT(AM41*AM41+AN41*AN41)*1000/(6.44*1.73),0)</f>
        <v>208</v>
      </c>
      <c r="AM41" s="29">
        <v>-2.318</v>
      </c>
      <c r="AN41" s="29"/>
      <c r="AO41" s="29"/>
      <c r="AP41" s="29">
        <v>0.922</v>
      </c>
      <c r="AQ41" s="29"/>
      <c r="AR41" s="30"/>
    </row>
    <row r="42" spans="1:44" ht="12.75">
      <c r="A42" s="25" t="s">
        <v>49</v>
      </c>
      <c r="B42" s="26"/>
      <c r="C42" s="26"/>
      <c r="D42" s="26"/>
      <c r="E42" s="11"/>
      <c r="F42" s="11"/>
      <c r="G42" s="11"/>
      <c r="H42" s="11"/>
      <c r="I42" s="11"/>
      <c r="J42" s="11"/>
      <c r="K42" s="11"/>
      <c r="L42" s="12"/>
      <c r="M42" s="21">
        <f aca="true" t="shared" si="15" ref="M42:M49">ROUND(SQRT(O42*O42+R42*R42)*1000/($M$19*1.73),0)</f>
        <v>88</v>
      </c>
      <c r="N42" s="22">
        <f t="shared" si="8"/>
        <v>73</v>
      </c>
      <c r="O42" s="29">
        <v>-0.811</v>
      </c>
      <c r="P42" s="29"/>
      <c r="Q42" s="29"/>
      <c r="R42" s="29">
        <v>-0.504</v>
      </c>
      <c r="S42" s="29"/>
      <c r="T42" s="30"/>
      <c r="U42" s="21">
        <f t="shared" si="9"/>
        <v>88</v>
      </c>
      <c r="V42" s="22">
        <f t="shared" si="10"/>
        <v>73</v>
      </c>
      <c r="W42" s="29">
        <v>-0.811</v>
      </c>
      <c r="X42" s="29"/>
      <c r="Y42" s="29"/>
      <c r="Z42" s="29">
        <v>-0.499</v>
      </c>
      <c r="AA42" s="29"/>
      <c r="AB42" s="30"/>
      <c r="AC42" s="21">
        <f t="shared" si="11"/>
        <v>87</v>
      </c>
      <c r="AD42" s="22">
        <f t="shared" si="12"/>
        <v>72</v>
      </c>
      <c r="AE42" s="29">
        <v>-0.802</v>
      </c>
      <c r="AF42" s="29"/>
      <c r="AG42" s="29"/>
      <c r="AH42" s="29">
        <v>-0.499</v>
      </c>
      <c r="AI42" s="29"/>
      <c r="AJ42" s="30"/>
      <c r="AK42" s="21">
        <f t="shared" si="13"/>
        <v>87</v>
      </c>
      <c r="AL42" s="22">
        <f t="shared" si="14"/>
        <v>72</v>
      </c>
      <c r="AM42" s="29">
        <v>-0.797</v>
      </c>
      <c r="AN42" s="29"/>
      <c r="AO42" s="29"/>
      <c r="AP42" s="29">
        <v>-0.499</v>
      </c>
      <c r="AQ42" s="29"/>
      <c r="AR42" s="30"/>
    </row>
    <row r="43" spans="1:44" ht="12.75">
      <c r="A43" s="25" t="s">
        <v>68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2"/>
      <c r="M43" s="21">
        <f t="shared" si="15"/>
        <v>107</v>
      </c>
      <c r="N43" s="22">
        <f t="shared" si="8"/>
        <v>76</v>
      </c>
      <c r="O43" s="29">
        <v>-0.845</v>
      </c>
      <c r="P43" s="29"/>
      <c r="Q43" s="29"/>
      <c r="R43" s="29">
        <v>-0.806</v>
      </c>
      <c r="S43" s="29"/>
      <c r="T43" s="30"/>
      <c r="U43" s="21">
        <f t="shared" si="9"/>
        <v>110</v>
      </c>
      <c r="V43" s="22">
        <f t="shared" si="10"/>
        <v>76</v>
      </c>
      <c r="W43" s="29">
        <v>-0.845</v>
      </c>
      <c r="X43" s="29"/>
      <c r="Y43" s="29"/>
      <c r="Z43" s="29">
        <v>-0.835</v>
      </c>
      <c r="AA43" s="29"/>
      <c r="AB43" s="30"/>
      <c r="AC43" s="21">
        <f t="shared" si="11"/>
        <v>114</v>
      </c>
      <c r="AD43" s="22">
        <f t="shared" si="12"/>
        <v>80</v>
      </c>
      <c r="AE43" s="29">
        <v>-0.893</v>
      </c>
      <c r="AF43" s="29"/>
      <c r="AG43" s="29"/>
      <c r="AH43" s="29">
        <v>-0.854</v>
      </c>
      <c r="AI43" s="29"/>
      <c r="AJ43" s="30"/>
      <c r="AK43" s="21">
        <f>ROUND(SQRT(AM43*AM43+AP43*AP43)*1000/($AK$19*1.73),0)</f>
        <v>105</v>
      </c>
      <c r="AL43" s="22">
        <f t="shared" si="14"/>
        <v>76</v>
      </c>
      <c r="AM43" s="29">
        <v>-0.845</v>
      </c>
      <c r="AN43" s="29"/>
      <c r="AO43" s="29"/>
      <c r="AP43" s="29">
        <v>-0.768</v>
      </c>
      <c r="AQ43" s="29"/>
      <c r="AR43" s="30"/>
    </row>
    <row r="44" spans="1:44" ht="12.75">
      <c r="A44" s="25" t="s">
        <v>50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2"/>
      <c r="M44" s="21">
        <f t="shared" si="15"/>
        <v>0</v>
      </c>
      <c r="N44" s="22">
        <f t="shared" si="8"/>
        <v>0</v>
      </c>
      <c r="O44" s="29">
        <v>0</v>
      </c>
      <c r="P44" s="29"/>
      <c r="Q44" s="29"/>
      <c r="R44" s="29">
        <v>0</v>
      </c>
      <c r="S44" s="29"/>
      <c r="T44" s="30"/>
      <c r="U44" s="21">
        <f t="shared" si="9"/>
        <v>0</v>
      </c>
      <c r="V44" s="22">
        <f t="shared" si="10"/>
        <v>0</v>
      </c>
      <c r="W44" s="29">
        <v>0</v>
      </c>
      <c r="X44" s="29"/>
      <c r="Y44" s="29"/>
      <c r="Z44" s="29">
        <v>0</v>
      </c>
      <c r="AA44" s="29"/>
      <c r="AB44" s="30"/>
      <c r="AC44" s="21">
        <f t="shared" si="11"/>
        <v>0</v>
      </c>
      <c r="AD44" s="22">
        <f t="shared" si="12"/>
        <v>0</v>
      </c>
      <c r="AE44" s="29">
        <v>0</v>
      </c>
      <c r="AF44" s="29"/>
      <c r="AG44" s="29"/>
      <c r="AH44" s="29">
        <v>0</v>
      </c>
      <c r="AI44" s="29"/>
      <c r="AJ44" s="30"/>
      <c r="AK44" s="21">
        <f t="shared" si="13"/>
        <v>0</v>
      </c>
      <c r="AL44" s="22">
        <f t="shared" si="14"/>
        <v>0</v>
      </c>
      <c r="AM44" s="29">
        <v>0</v>
      </c>
      <c r="AN44" s="29"/>
      <c r="AO44" s="29"/>
      <c r="AP44" s="29">
        <v>0</v>
      </c>
      <c r="AQ44" s="29"/>
      <c r="AR44" s="30"/>
    </row>
    <row r="45" spans="1:44" ht="12.75">
      <c r="A45" s="25" t="s">
        <v>69</v>
      </c>
      <c r="B45" s="26"/>
      <c r="C45" s="26"/>
      <c r="D45" s="26"/>
      <c r="E45" s="11"/>
      <c r="F45" s="11"/>
      <c r="G45" s="11"/>
      <c r="H45" s="11"/>
      <c r="I45" s="11"/>
      <c r="J45" s="11"/>
      <c r="K45" s="11"/>
      <c r="L45" s="12"/>
      <c r="M45" s="21">
        <f t="shared" si="15"/>
        <v>47</v>
      </c>
      <c r="N45" s="22">
        <f t="shared" si="8"/>
        <v>34</v>
      </c>
      <c r="O45" s="29">
        <v>-0.379</v>
      </c>
      <c r="P45" s="29"/>
      <c r="Q45" s="29"/>
      <c r="R45" s="29">
        <v>-0.336</v>
      </c>
      <c r="S45" s="29"/>
      <c r="T45" s="30"/>
      <c r="U45" s="21">
        <f t="shared" si="9"/>
        <v>45</v>
      </c>
      <c r="V45" s="22">
        <f t="shared" si="10"/>
        <v>32</v>
      </c>
      <c r="W45" s="29">
        <v>-0.36</v>
      </c>
      <c r="X45" s="29"/>
      <c r="Y45" s="29"/>
      <c r="Z45" s="29">
        <v>-0.336</v>
      </c>
      <c r="AA45" s="29"/>
      <c r="AB45" s="30"/>
      <c r="AC45" s="21">
        <f t="shared" si="11"/>
        <v>50</v>
      </c>
      <c r="AD45" s="22">
        <f t="shared" si="12"/>
        <v>38</v>
      </c>
      <c r="AE45" s="29">
        <v>-0.418</v>
      </c>
      <c r="AF45" s="29"/>
      <c r="AG45" s="29"/>
      <c r="AH45" s="29">
        <v>-0.341</v>
      </c>
      <c r="AI45" s="29"/>
      <c r="AJ45" s="30"/>
      <c r="AK45" s="21">
        <f t="shared" si="13"/>
        <v>50</v>
      </c>
      <c r="AL45" s="22">
        <f t="shared" si="14"/>
        <v>37</v>
      </c>
      <c r="AM45" s="29">
        <v>-0.413</v>
      </c>
      <c r="AN45" s="29"/>
      <c r="AO45" s="29"/>
      <c r="AP45" s="29">
        <v>-0.346</v>
      </c>
      <c r="AQ45" s="29"/>
      <c r="AR45" s="30"/>
    </row>
    <row r="46" spans="1:44" ht="12.75">
      <c r="A46" s="25" t="s">
        <v>66</v>
      </c>
      <c r="B46" s="26"/>
      <c r="C46" s="26"/>
      <c r="D46" s="26"/>
      <c r="E46" s="11"/>
      <c r="F46" s="11"/>
      <c r="G46" s="11"/>
      <c r="H46" s="11"/>
      <c r="I46" s="11"/>
      <c r="J46" s="11"/>
      <c r="K46" s="11"/>
      <c r="L46" s="12"/>
      <c r="M46" s="21">
        <f t="shared" si="15"/>
        <v>0</v>
      </c>
      <c r="N46" s="22">
        <f t="shared" si="8"/>
        <v>0</v>
      </c>
      <c r="O46" s="129">
        <v>0</v>
      </c>
      <c r="P46" s="129"/>
      <c r="Q46" s="129"/>
      <c r="R46" s="129">
        <v>0</v>
      </c>
      <c r="S46" s="129"/>
      <c r="T46" s="130"/>
      <c r="U46" s="21">
        <f t="shared" si="9"/>
        <v>0</v>
      </c>
      <c r="V46" s="22">
        <f t="shared" si="10"/>
        <v>0</v>
      </c>
      <c r="W46" s="129">
        <v>0</v>
      </c>
      <c r="X46" s="129"/>
      <c r="Y46" s="129"/>
      <c r="Z46" s="129">
        <v>0</v>
      </c>
      <c r="AA46" s="129"/>
      <c r="AB46" s="130"/>
      <c r="AC46" s="21">
        <f t="shared" si="11"/>
        <v>0</v>
      </c>
      <c r="AD46" s="22">
        <f t="shared" si="12"/>
        <v>0</v>
      </c>
      <c r="AE46" s="29">
        <v>0</v>
      </c>
      <c r="AF46" s="29"/>
      <c r="AG46" s="29"/>
      <c r="AH46" s="29">
        <v>0</v>
      </c>
      <c r="AI46" s="29"/>
      <c r="AJ46" s="30"/>
      <c r="AK46" s="21">
        <f t="shared" si="13"/>
        <v>0</v>
      </c>
      <c r="AL46" s="22">
        <f t="shared" si="14"/>
        <v>0</v>
      </c>
      <c r="AM46" s="29">
        <v>0</v>
      </c>
      <c r="AN46" s="29"/>
      <c r="AO46" s="29"/>
      <c r="AP46" s="29">
        <v>0</v>
      </c>
      <c r="AQ46" s="29"/>
      <c r="AR46" s="30"/>
    </row>
    <row r="47" spans="1:44" ht="12.75">
      <c r="A47" s="25" t="s">
        <v>51</v>
      </c>
      <c r="B47" s="26"/>
      <c r="C47" s="26"/>
      <c r="D47" s="26"/>
      <c r="E47" s="11"/>
      <c r="F47" s="11"/>
      <c r="G47" s="11"/>
      <c r="H47" s="11"/>
      <c r="I47" s="11"/>
      <c r="J47" s="11"/>
      <c r="K47" s="11"/>
      <c r="L47" s="12"/>
      <c r="M47" s="21">
        <f t="shared" si="15"/>
        <v>31</v>
      </c>
      <c r="N47" s="22">
        <f t="shared" si="8"/>
        <v>9</v>
      </c>
      <c r="O47" s="29">
        <v>-0.096</v>
      </c>
      <c r="P47" s="29"/>
      <c r="Q47" s="29"/>
      <c r="R47" s="29">
        <v>-0.326</v>
      </c>
      <c r="S47" s="29"/>
      <c r="T47" s="30"/>
      <c r="U47" s="21">
        <f t="shared" si="9"/>
        <v>59</v>
      </c>
      <c r="V47" s="22">
        <f t="shared" si="10"/>
        <v>7</v>
      </c>
      <c r="W47" s="29">
        <v>0.077</v>
      </c>
      <c r="X47" s="29"/>
      <c r="Y47" s="29"/>
      <c r="Z47" s="29">
        <v>-0.634</v>
      </c>
      <c r="AA47" s="29"/>
      <c r="AB47" s="30"/>
      <c r="AC47" s="21">
        <f t="shared" si="11"/>
        <v>31</v>
      </c>
      <c r="AD47" s="22">
        <f t="shared" si="12"/>
        <v>12</v>
      </c>
      <c r="AE47" s="29">
        <v>0.134</v>
      </c>
      <c r="AF47" s="29"/>
      <c r="AG47" s="29"/>
      <c r="AH47" s="29">
        <v>-0.307</v>
      </c>
      <c r="AI47" s="29"/>
      <c r="AJ47" s="30"/>
      <c r="AK47" s="21">
        <f t="shared" si="13"/>
        <v>20</v>
      </c>
      <c r="AL47" s="22">
        <f t="shared" si="14"/>
        <v>4</v>
      </c>
      <c r="AM47" s="29">
        <f>0.058-0.019</f>
        <v>0.03900000000000001</v>
      </c>
      <c r="AN47" s="29"/>
      <c r="AO47" s="29"/>
      <c r="AP47" s="29">
        <v>-0.211</v>
      </c>
      <c r="AQ47" s="29"/>
      <c r="AR47" s="30"/>
    </row>
    <row r="48" spans="1:44" ht="12.75">
      <c r="A48" s="23" t="s">
        <v>57</v>
      </c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2"/>
      <c r="M48" s="21">
        <f t="shared" si="15"/>
        <v>0</v>
      </c>
      <c r="N48" s="22">
        <f t="shared" si="8"/>
        <v>0</v>
      </c>
      <c r="O48" s="129">
        <v>0</v>
      </c>
      <c r="P48" s="129"/>
      <c r="Q48" s="129"/>
      <c r="R48" s="129">
        <v>0</v>
      </c>
      <c r="S48" s="129"/>
      <c r="T48" s="130"/>
      <c r="U48" s="21">
        <f t="shared" si="9"/>
        <v>0</v>
      </c>
      <c r="V48" s="22">
        <f t="shared" si="10"/>
        <v>0</v>
      </c>
      <c r="W48" s="29">
        <v>0</v>
      </c>
      <c r="X48" s="29"/>
      <c r="Y48" s="29"/>
      <c r="Z48" s="29">
        <v>0</v>
      </c>
      <c r="AA48" s="29"/>
      <c r="AB48" s="30"/>
      <c r="AC48" s="21">
        <f t="shared" si="11"/>
        <v>0</v>
      </c>
      <c r="AD48" s="22">
        <f t="shared" si="12"/>
        <v>0</v>
      </c>
      <c r="AE48" s="129">
        <v>0</v>
      </c>
      <c r="AF48" s="129"/>
      <c r="AG48" s="129"/>
      <c r="AH48" s="129">
        <v>0</v>
      </c>
      <c r="AI48" s="129"/>
      <c r="AJ48" s="130"/>
      <c r="AK48" s="21">
        <f t="shared" si="13"/>
        <v>0</v>
      </c>
      <c r="AL48" s="22">
        <f t="shared" si="14"/>
        <v>0</v>
      </c>
      <c r="AM48" s="129">
        <v>0</v>
      </c>
      <c r="AN48" s="129"/>
      <c r="AO48" s="129"/>
      <c r="AP48" s="129">
        <v>0</v>
      </c>
      <c r="AQ48" s="129"/>
      <c r="AR48" s="130"/>
    </row>
    <row r="49" spans="1:44" ht="13.5" thickBot="1">
      <c r="A49" s="23" t="s">
        <v>59</v>
      </c>
      <c r="B49" s="24"/>
      <c r="C49" s="24"/>
      <c r="D49" s="24"/>
      <c r="E49" s="13"/>
      <c r="F49" s="13"/>
      <c r="G49" s="13"/>
      <c r="H49" s="13"/>
      <c r="I49" s="13"/>
      <c r="J49" s="13"/>
      <c r="K49" s="13"/>
      <c r="L49" s="14"/>
      <c r="M49" s="21">
        <f t="shared" si="15"/>
        <v>0</v>
      </c>
      <c r="N49" s="22">
        <f t="shared" si="8"/>
        <v>0</v>
      </c>
      <c r="O49" s="29">
        <v>0</v>
      </c>
      <c r="P49" s="29"/>
      <c r="Q49" s="29"/>
      <c r="R49" s="29">
        <v>0</v>
      </c>
      <c r="S49" s="29"/>
      <c r="T49" s="30"/>
      <c r="U49" s="21">
        <f t="shared" si="9"/>
        <v>0</v>
      </c>
      <c r="V49" s="22">
        <f t="shared" si="10"/>
        <v>0</v>
      </c>
      <c r="W49" s="29">
        <v>0</v>
      </c>
      <c r="X49" s="29"/>
      <c r="Y49" s="29"/>
      <c r="Z49" s="29">
        <v>0</v>
      </c>
      <c r="AA49" s="29"/>
      <c r="AB49" s="30"/>
      <c r="AC49" s="21">
        <f t="shared" si="11"/>
        <v>0</v>
      </c>
      <c r="AD49" s="22">
        <f t="shared" si="12"/>
        <v>0</v>
      </c>
      <c r="AE49" s="29">
        <v>0</v>
      </c>
      <c r="AF49" s="29"/>
      <c r="AG49" s="29"/>
      <c r="AH49" s="29">
        <v>0</v>
      </c>
      <c r="AI49" s="29"/>
      <c r="AJ49" s="30"/>
      <c r="AK49" s="21">
        <f t="shared" si="13"/>
        <v>0</v>
      </c>
      <c r="AL49" s="22">
        <f t="shared" si="14"/>
        <v>0</v>
      </c>
      <c r="AM49" s="29">
        <v>0</v>
      </c>
      <c r="AN49" s="29"/>
      <c r="AO49" s="29"/>
      <c r="AP49" s="29">
        <v>0</v>
      </c>
      <c r="AQ49" s="29"/>
      <c r="AR49" s="30"/>
    </row>
    <row r="50" spans="1:44" ht="12.75">
      <c r="A50" s="27" t="s">
        <v>54</v>
      </c>
      <c r="B50" s="28"/>
      <c r="C50" s="28"/>
      <c r="D50" s="28"/>
      <c r="E50" s="37"/>
      <c r="F50" s="37"/>
      <c r="G50" s="37"/>
      <c r="H50" s="37"/>
      <c r="I50" s="37"/>
      <c r="J50" s="37"/>
      <c r="K50" s="37"/>
      <c r="L50" s="44"/>
      <c r="M50" s="45"/>
      <c r="N50" s="46"/>
      <c r="O50" s="47"/>
      <c r="P50" s="47"/>
      <c r="Q50" s="47"/>
      <c r="R50" s="47"/>
      <c r="S50" s="47"/>
      <c r="T50" s="48"/>
      <c r="U50" s="45"/>
      <c r="V50" s="46"/>
      <c r="W50" s="47"/>
      <c r="X50" s="47"/>
      <c r="Y50" s="47"/>
      <c r="Z50" s="47"/>
      <c r="AA50" s="47"/>
      <c r="AB50" s="48"/>
      <c r="AC50" s="45"/>
      <c r="AD50" s="46"/>
      <c r="AE50" s="47"/>
      <c r="AF50" s="47"/>
      <c r="AG50" s="47"/>
      <c r="AH50" s="47"/>
      <c r="AI50" s="47"/>
      <c r="AJ50" s="48"/>
      <c r="AK50" s="45"/>
      <c r="AL50" s="46"/>
      <c r="AM50" s="47"/>
      <c r="AN50" s="47"/>
      <c r="AO50" s="47"/>
      <c r="AP50" s="47"/>
      <c r="AQ50" s="47"/>
      <c r="AR50" s="48"/>
    </row>
    <row r="51" spans="1:44" ht="12.75">
      <c r="A51" s="25" t="s">
        <v>55</v>
      </c>
      <c r="B51" s="26"/>
      <c r="C51" s="26"/>
      <c r="D51" s="26"/>
      <c r="E51" s="11"/>
      <c r="F51" s="11"/>
      <c r="G51" s="11"/>
      <c r="H51" s="11"/>
      <c r="I51" s="11"/>
      <c r="J51" s="11"/>
      <c r="K51" s="11"/>
      <c r="L51" s="12"/>
      <c r="M51" s="21">
        <f>ROUND(SQRT(O51*O51+R51*R51)*1000/($M$20*1.73),0)</f>
        <v>0</v>
      </c>
      <c r="N51" s="22">
        <f>ROUND(SQRT(O51*O51+P51*P51)*1000/(6.44*1.73),0)</f>
        <v>0</v>
      </c>
      <c r="O51" s="29">
        <v>0</v>
      </c>
      <c r="P51" s="29"/>
      <c r="Q51" s="29"/>
      <c r="R51" s="29">
        <v>0</v>
      </c>
      <c r="S51" s="29"/>
      <c r="T51" s="30"/>
      <c r="U51" s="21">
        <f>ROUND(SQRT(W51*W51+Z51*Z51)*1000/($U$20*1.73),0)</f>
        <v>0</v>
      </c>
      <c r="V51" s="22">
        <f>ROUND(SQRT(W51*W51+X51*X51)*1000/(6.44*1.73),0)</f>
        <v>0</v>
      </c>
      <c r="W51" s="29">
        <v>0</v>
      </c>
      <c r="X51" s="29"/>
      <c r="Y51" s="29"/>
      <c r="Z51" s="29">
        <v>0</v>
      </c>
      <c r="AA51" s="29"/>
      <c r="AB51" s="30"/>
      <c r="AC51" s="21">
        <f>ROUND(SQRT(AE51*AE51+AH51*AH51)*1000/($AC$20*1.73),0)</f>
        <v>0</v>
      </c>
      <c r="AD51" s="22">
        <f>ROUND(SQRT(AE51*AE51+AF51*AF51)*1000/(6.44*1.73),0)</f>
        <v>0</v>
      </c>
      <c r="AE51" s="29">
        <v>0</v>
      </c>
      <c r="AF51" s="29"/>
      <c r="AG51" s="29"/>
      <c r="AH51" s="29">
        <v>0</v>
      </c>
      <c r="AI51" s="29"/>
      <c r="AJ51" s="30"/>
      <c r="AK51" s="21">
        <f>ROUND(SQRT(AM51*AM51+AP51*AP51)*1000/($AK$20*1.73),0)</f>
        <v>0</v>
      </c>
      <c r="AL51" s="22">
        <f>ROUND(SQRT(AM51*AM51+AN51*AN51)*1000/(6.44*1.73),0)</f>
        <v>0</v>
      </c>
      <c r="AM51" s="29">
        <v>0</v>
      </c>
      <c r="AN51" s="29"/>
      <c r="AO51" s="29"/>
      <c r="AP51" s="29">
        <v>0</v>
      </c>
      <c r="AQ51" s="29"/>
      <c r="AR51" s="30"/>
    </row>
    <row r="52" spans="1:44" ht="12.75">
      <c r="A52" s="23" t="s">
        <v>65</v>
      </c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2"/>
      <c r="M52" s="21">
        <f aca="true" t="shared" si="16" ref="M52:M58">ROUND(SQRT(O52*O52+R52*R52)*1000/($M$20*1.73),0)</f>
        <v>33</v>
      </c>
      <c r="N52" s="22">
        <f aca="true" t="shared" si="17" ref="N52:N58">ROUND(SQRT(O52*O52+P52*P52)*1000/(6.44*1.73),0)</f>
        <v>24</v>
      </c>
      <c r="O52" s="29">
        <v>-0.269</v>
      </c>
      <c r="P52" s="29"/>
      <c r="Q52" s="29"/>
      <c r="R52" s="29">
        <v>-0.235</v>
      </c>
      <c r="S52" s="29"/>
      <c r="T52" s="30"/>
      <c r="U52" s="21">
        <f aca="true" t="shared" si="18" ref="U52:U58">ROUND(SQRT(W52*W52+Z52*Z52)*1000/($U$20*1.73),0)</f>
        <v>33</v>
      </c>
      <c r="V52" s="22">
        <f aca="true" t="shared" si="19" ref="V52:V58">ROUND(SQRT(W52*W52+X52*X52)*1000/(6.44*1.73),0)</f>
        <v>24</v>
      </c>
      <c r="W52" s="29">
        <v>-0.269</v>
      </c>
      <c r="X52" s="29"/>
      <c r="Y52" s="29"/>
      <c r="Z52" s="29">
        <v>-0.23</v>
      </c>
      <c r="AA52" s="29"/>
      <c r="AB52" s="30"/>
      <c r="AC52" s="21">
        <f aca="true" t="shared" si="20" ref="AC52:AC58">ROUND(SQRT(AE52*AE52+AH52*AH52)*1000/($AC$20*1.73),0)</f>
        <v>34</v>
      </c>
      <c r="AD52" s="22">
        <f aca="true" t="shared" si="21" ref="AD52:AD58">ROUND(SQRT(AE52*AE52+AF52*AF52)*1000/(6.44*1.73),0)</f>
        <v>25</v>
      </c>
      <c r="AE52" s="29">
        <v>-0.274</v>
      </c>
      <c r="AF52" s="29"/>
      <c r="AG52" s="29"/>
      <c r="AH52" s="29">
        <v>-0.235</v>
      </c>
      <c r="AI52" s="29"/>
      <c r="AJ52" s="30"/>
      <c r="AK52" s="21">
        <f aca="true" t="shared" si="22" ref="AK52:AK58">ROUND(SQRT(AM52*AM52+AP52*AP52)*1000/($AK$20*1.73),0)</f>
        <v>34</v>
      </c>
      <c r="AL52" s="22">
        <f aca="true" t="shared" si="23" ref="AL52:AL58">ROUND(SQRT(AM52*AM52+AN52*AN52)*1000/(6.44*1.73),0)</f>
        <v>24</v>
      </c>
      <c r="AM52" s="29">
        <v>-0.269</v>
      </c>
      <c r="AN52" s="29"/>
      <c r="AO52" s="29"/>
      <c r="AP52" s="29">
        <v>-0.235</v>
      </c>
      <c r="AQ52" s="29"/>
      <c r="AR52" s="30"/>
    </row>
    <row r="53" spans="1:44" ht="12.75">
      <c r="A53" s="25" t="s">
        <v>37</v>
      </c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2"/>
      <c r="M53" s="21">
        <f t="shared" si="16"/>
        <v>199</v>
      </c>
      <c r="N53" s="22">
        <f t="shared" si="17"/>
        <v>173</v>
      </c>
      <c r="O53" s="29">
        <v>-1.93</v>
      </c>
      <c r="P53" s="29"/>
      <c r="Q53" s="29"/>
      <c r="R53" s="29">
        <v>0.907</v>
      </c>
      <c r="S53" s="29"/>
      <c r="T53" s="30"/>
      <c r="U53" s="21">
        <f t="shared" si="18"/>
        <v>200</v>
      </c>
      <c r="V53" s="22">
        <f t="shared" si="19"/>
        <v>174</v>
      </c>
      <c r="W53" s="29">
        <v>-1.944</v>
      </c>
      <c r="X53" s="29"/>
      <c r="Y53" s="29"/>
      <c r="Z53" s="29">
        <v>0.893</v>
      </c>
      <c r="AA53" s="29"/>
      <c r="AB53" s="30"/>
      <c r="AC53" s="21">
        <f t="shared" si="20"/>
        <v>213</v>
      </c>
      <c r="AD53" s="22">
        <f t="shared" si="21"/>
        <v>191</v>
      </c>
      <c r="AE53" s="29">
        <v>-2.131</v>
      </c>
      <c r="AF53" s="29"/>
      <c r="AG53" s="29"/>
      <c r="AH53" s="29">
        <v>0.806</v>
      </c>
      <c r="AI53" s="29"/>
      <c r="AJ53" s="30"/>
      <c r="AK53" s="21">
        <f t="shared" si="22"/>
        <v>214</v>
      </c>
      <c r="AL53" s="22">
        <f t="shared" si="23"/>
        <v>190</v>
      </c>
      <c r="AM53" s="29">
        <v>-2.117</v>
      </c>
      <c r="AN53" s="29"/>
      <c r="AO53" s="29"/>
      <c r="AP53" s="29">
        <v>0.835</v>
      </c>
      <c r="AQ53" s="29"/>
      <c r="AR53" s="30"/>
    </row>
    <row r="54" spans="1:44" ht="12.75">
      <c r="A54" s="23" t="s">
        <v>52</v>
      </c>
      <c r="B54" s="24"/>
      <c r="C54" s="24"/>
      <c r="D54" s="24"/>
      <c r="E54" s="11"/>
      <c r="F54" s="11"/>
      <c r="G54" s="11"/>
      <c r="H54" s="11"/>
      <c r="I54" s="11"/>
      <c r="J54" s="11"/>
      <c r="K54" s="11"/>
      <c r="L54" s="12"/>
      <c r="M54" s="21">
        <f t="shared" si="16"/>
        <v>45</v>
      </c>
      <c r="N54" s="22">
        <f t="shared" si="17"/>
        <v>37</v>
      </c>
      <c r="O54" s="29">
        <v>-0.408</v>
      </c>
      <c r="P54" s="29"/>
      <c r="Q54" s="29"/>
      <c r="R54" s="29">
        <v>-0.245</v>
      </c>
      <c r="S54" s="29"/>
      <c r="T54" s="30"/>
      <c r="U54" s="21">
        <f t="shared" si="18"/>
        <v>48</v>
      </c>
      <c r="V54" s="22">
        <f t="shared" si="19"/>
        <v>39</v>
      </c>
      <c r="W54" s="29">
        <v>-0.437</v>
      </c>
      <c r="X54" s="29"/>
      <c r="Y54" s="29"/>
      <c r="Z54" s="29">
        <v>-0.264</v>
      </c>
      <c r="AA54" s="29"/>
      <c r="AB54" s="30"/>
      <c r="AC54" s="21">
        <f t="shared" si="20"/>
        <v>47</v>
      </c>
      <c r="AD54" s="22">
        <f t="shared" si="21"/>
        <v>39</v>
      </c>
      <c r="AE54" s="29">
        <v>-0.432</v>
      </c>
      <c r="AF54" s="29"/>
      <c r="AG54" s="29"/>
      <c r="AH54" s="29">
        <v>-0.264</v>
      </c>
      <c r="AI54" s="29"/>
      <c r="AJ54" s="30"/>
      <c r="AK54" s="21">
        <f t="shared" si="22"/>
        <v>45</v>
      </c>
      <c r="AL54" s="22">
        <f t="shared" si="23"/>
        <v>36</v>
      </c>
      <c r="AM54" s="29">
        <v>-0.403</v>
      </c>
      <c r="AN54" s="29"/>
      <c r="AO54" s="29"/>
      <c r="AP54" s="29">
        <v>-0.25</v>
      </c>
      <c r="AQ54" s="29"/>
      <c r="AR54" s="30"/>
    </row>
    <row r="55" spans="1:44" ht="12.75">
      <c r="A55" s="23" t="s">
        <v>56</v>
      </c>
      <c r="B55" s="24"/>
      <c r="C55" s="24"/>
      <c r="D55" s="24"/>
      <c r="E55" s="11"/>
      <c r="F55" s="11"/>
      <c r="G55" s="11"/>
      <c r="H55" s="11"/>
      <c r="I55" s="11"/>
      <c r="J55" s="11"/>
      <c r="K55" s="11"/>
      <c r="L55" s="12"/>
      <c r="M55" s="21">
        <f t="shared" si="16"/>
        <v>127</v>
      </c>
      <c r="N55" s="22">
        <f t="shared" si="17"/>
        <v>110</v>
      </c>
      <c r="O55" s="29">
        <v>-1.224</v>
      </c>
      <c r="P55" s="29"/>
      <c r="Q55" s="29"/>
      <c r="R55" s="29">
        <v>-0.576</v>
      </c>
      <c r="S55" s="29"/>
      <c r="T55" s="30"/>
      <c r="U55" s="21">
        <f t="shared" si="18"/>
        <v>200</v>
      </c>
      <c r="V55" s="22">
        <f t="shared" si="19"/>
        <v>87</v>
      </c>
      <c r="W55" s="29">
        <v>-0.972</v>
      </c>
      <c r="X55" s="29"/>
      <c r="Y55" s="29"/>
      <c r="Z55" s="29">
        <v>-1.908</v>
      </c>
      <c r="AA55" s="29"/>
      <c r="AB55" s="30"/>
      <c r="AC55" s="21">
        <f t="shared" si="20"/>
        <v>187</v>
      </c>
      <c r="AD55" s="22">
        <f t="shared" si="21"/>
        <v>78</v>
      </c>
      <c r="AE55" s="29">
        <v>-0.864</v>
      </c>
      <c r="AF55" s="29"/>
      <c r="AG55" s="29"/>
      <c r="AH55" s="29">
        <v>-1.8</v>
      </c>
      <c r="AI55" s="29"/>
      <c r="AJ55" s="30"/>
      <c r="AK55" s="21">
        <f t="shared" si="22"/>
        <v>159</v>
      </c>
      <c r="AL55" s="22">
        <f t="shared" si="23"/>
        <v>81</v>
      </c>
      <c r="AM55" s="29">
        <v>-0.9</v>
      </c>
      <c r="AN55" s="29"/>
      <c r="AO55" s="29"/>
      <c r="AP55" s="29">
        <v>-1.44</v>
      </c>
      <c r="AQ55" s="29"/>
      <c r="AR55" s="30"/>
    </row>
    <row r="56" spans="1:44" ht="12.75">
      <c r="A56" s="23" t="s">
        <v>53</v>
      </c>
      <c r="B56" s="24"/>
      <c r="C56" s="24"/>
      <c r="D56" s="24"/>
      <c r="E56" s="11"/>
      <c r="F56" s="11"/>
      <c r="G56" s="11"/>
      <c r="H56" s="11"/>
      <c r="I56" s="11"/>
      <c r="J56" s="11"/>
      <c r="K56" s="11"/>
      <c r="L56" s="12"/>
      <c r="M56" s="21">
        <f t="shared" si="16"/>
        <v>23</v>
      </c>
      <c r="N56" s="22">
        <f t="shared" si="17"/>
        <v>19</v>
      </c>
      <c r="O56" s="29">
        <v>-0.216</v>
      </c>
      <c r="P56" s="29"/>
      <c r="Q56" s="29"/>
      <c r="R56" s="29">
        <v>-0.12</v>
      </c>
      <c r="S56" s="29"/>
      <c r="T56" s="30"/>
      <c r="U56" s="21">
        <f t="shared" si="18"/>
        <v>24</v>
      </c>
      <c r="V56" s="22">
        <f t="shared" si="19"/>
        <v>20</v>
      </c>
      <c r="W56" s="29">
        <v>-0.221</v>
      </c>
      <c r="X56" s="29"/>
      <c r="Y56" s="29"/>
      <c r="Z56" s="29">
        <v>-0.12</v>
      </c>
      <c r="AA56" s="29"/>
      <c r="AB56" s="30"/>
      <c r="AC56" s="21">
        <f t="shared" si="20"/>
        <v>24</v>
      </c>
      <c r="AD56" s="22">
        <f t="shared" si="21"/>
        <v>20</v>
      </c>
      <c r="AE56" s="29">
        <v>-0.221</v>
      </c>
      <c r="AF56" s="29"/>
      <c r="AG56" s="29"/>
      <c r="AH56" s="29">
        <v>-0.12</v>
      </c>
      <c r="AI56" s="29"/>
      <c r="AJ56" s="30"/>
      <c r="AK56" s="21">
        <f t="shared" si="22"/>
        <v>24</v>
      </c>
      <c r="AL56" s="22">
        <f t="shared" si="23"/>
        <v>20</v>
      </c>
      <c r="AM56" s="29">
        <v>-0.221</v>
      </c>
      <c r="AN56" s="29"/>
      <c r="AO56" s="29"/>
      <c r="AP56" s="29">
        <v>-0.12</v>
      </c>
      <c r="AQ56" s="29"/>
      <c r="AR56" s="3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29</v>
      </c>
      <c r="N57" s="22">
        <f t="shared" si="17"/>
        <v>22</v>
      </c>
      <c r="O57" s="29">
        <v>-0.243</v>
      </c>
      <c r="P57" s="29"/>
      <c r="Q57" s="29"/>
      <c r="R57" s="29">
        <v>-0.196</v>
      </c>
      <c r="S57" s="29"/>
      <c r="T57" s="30"/>
      <c r="U57" s="21">
        <f t="shared" si="18"/>
        <v>29</v>
      </c>
      <c r="V57" s="22">
        <f t="shared" si="19"/>
        <v>22</v>
      </c>
      <c r="W57" s="29">
        <v>-0.245</v>
      </c>
      <c r="X57" s="29"/>
      <c r="Y57" s="29"/>
      <c r="Z57" s="29">
        <v>-0.198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-0.243</v>
      </c>
      <c r="AF57" s="29"/>
      <c r="AG57" s="29"/>
      <c r="AH57" s="29">
        <v>-0.198</v>
      </c>
      <c r="AI57" s="29"/>
      <c r="AJ57" s="30"/>
      <c r="AK57" s="21">
        <f t="shared" si="22"/>
        <v>29</v>
      </c>
      <c r="AL57" s="22">
        <f t="shared" si="23"/>
        <v>22</v>
      </c>
      <c r="AM57" s="29">
        <v>-0.245</v>
      </c>
      <c r="AN57" s="29"/>
      <c r="AO57" s="29"/>
      <c r="AP57" s="29">
        <v>-0.196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6" spans="23:49" ht="12.75">
      <c r="W66" s="18"/>
      <c r="X66" s="18"/>
      <c r="Y66" s="18"/>
      <c r="Z66" s="17"/>
      <c r="AA66" s="17"/>
      <c r="AB66" s="17"/>
      <c r="AC66" s="17"/>
      <c r="AD66" s="17"/>
      <c r="AE66" s="18"/>
      <c r="AF66" s="18"/>
      <c r="AG66" s="18"/>
      <c r="AH66" s="17"/>
      <c r="AI66" s="17"/>
      <c r="AJ66" s="17"/>
      <c r="AK66" s="17"/>
      <c r="AL66" s="17"/>
      <c r="AM66" s="18"/>
      <c r="AN66" s="18"/>
      <c r="AO66" s="18"/>
      <c r="AP66" s="17"/>
      <c r="AQ66" s="17"/>
      <c r="AR66" s="17"/>
      <c r="AS66" s="17"/>
      <c r="AT66" s="17"/>
      <c r="AU66" s="18"/>
      <c r="AV66" s="18"/>
      <c r="AW66" s="18"/>
    </row>
    <row r="67" spans="23:49" ht="12.75">
      <c r="W67" s="18"/>
      <c r="X67" s="18"/>
      <c r="Y67" s="18"/>
      <c r="Z67" s="17"/>
      <c r="AA67" s="17"/>
      <c r="AB67" s="17"/>
      <c r="AC67" s="17"/>
      <c r="AD67" s="17"/>
      <c r="AE67" s="18"/>
      <c r="AF67" s="18"/>
      <c r="AG67" s="18"/>
      <c r="AH67" s="17"/>
      <c r="AI67" s="17"/>
      <c r="AJ67" s="17"/>
      <c r="AK67" s="17"/>
      <c r="AL67" s="17"/>
      <c r="AM67" s="18"/>
      <c r="AN67" s="18"/>
      <c r="AO67" s="18"/>
      <c r="AP67" s="17"/>
      <c r="AQ67" s="17"/>
      <c r="AR67" s="17"/>
      <c r="AS67" s="17"/>
      <c r="AT67" s="17"/>
      <c r="AU67" s="18"/>
      <c r="AV67" s="18"/>
      <c r="AW67" s="18"/>
    </row>
  </sheetData>
  <sheetProtection/>
  <mergeCells count="645">
    <mergeCell ref="AQ6:AR6"/>
    <mergeCell ref="AQ5:AR5"/>
    <mergeCell ref="AK5:AL5"/>
    <mergeCell ref="AM5:AN5"/>
    <mergeCell ref="AO5:AP5"/>
    <mergeCell ref="AG6:AH6"/>
    <mergeCell ref="S9:T9"/>
    <mergeCell ref="AM6:AN6"/>
    <mergeCell ref="AO6:AP6"/>
    <mergeCell ref="U8:AB8"/>
    <mergeCell ref="AM7:AN7"/>
    <mergeCell ref="AQ7:AR7"/>
    <mergeCell ref="AI6:AJ6"/>
    <mergeCell ref="AC7:AD7"/>
    <mergeCell ref="AE7:AF7"/>
    <mergeCell ref="AG7:AH7"/>
    <mergeCell ref="AK6:AL6"/>
    <mergeCell ref="U7:V7"/>
    <mergeCell ref="W7:X7"/>
    <mergeCell ref="Y7:Z7"/>
    <mergeCell ref="AE6:AF6"/>
    <mergeCell ref="W6:X6"/>
    <mergeCell ref="AC6:AD6"/>
    <mergeCell ref="M6:N6"/>
    <mergeCell ref="K5:L5"/>
    <mergeCell ref="AE5:AF5"/>
    <mergeCell ref="Q5:R5"/>
    <mergeCell ref="O5:P5"/>
    <mergeCell ref="S5:T5"/>
    <mergeCell ref="U5:V5"/>
    <mergeCell ref="Y5:Z5"/>
    <mergeCell ref="M5:N5"/>
    <mergeCell ref="AA6:AB6"/>
    <mergeCell ref="AA5:AB5"/>
    <mergeCell ref="AC5:AD5"/>
    <mergeCell ref="O6:P6"/>
    <mergeCell ref="Q6:R6"/>
    <mergeCell ref="K6:L6"/>
    <mergeCell ref="AG5:AH5"/>
    <mergeCell ref="AI5:AJ5"/>
    <mergeCell ref="W5:X5"/>
    <mergeCell ref="AC8:AJ8"/>
    <mergeCell ref="M9:N9"/>
    <mergeCell ref="Y6:Z6"/>
    <mergeCell ref="O9:P9"/>
    <mergeCell ref="O7:P7"/>
    <mergeCell ref="E8:L8"/>
    <mergeCell ref="M8:T8"/>
    <mergeCell ref="Q7:R7"/>
    <mergeCell ref="S7:T7"/>
    <mergeCell ref="Q9:R9"/>
    <mergeCell ref="E9:F9"/>
    <mergeCell ref="G9:H9"/>
    <mergeCell ref="AI7:AJ7"/>
    <mergeCell ref="I7:J7"/>
    <mergeCell ref="K7:L7"/>
    <mergeCell ref="I5:J5"/>
    <mergeCell ref="G5:H5"/>
    <mergeCell ref="E6:F6"/>
    <mergeCell ref="I6:J6"/>
    <mergeCell ref="G6:H6"/>
    <mergeCell ref="A1:AR1"/>
    <mergeCell ref="A2:AR2"/>
    <mergeCell ref="A3:L3"/>
    <mergeCell ref="M3:T3"/>
    <mergeCell ref="U3:AB3"/>
    <mergeCell ref="AC3:AJ3"/>
    <mergeCell ref="AK3:AR3"/>
    <mergeCell ref="A10:D11"/>
    <mergeCell ref="AI9:AJ9"/>
    <mergeCell ref="AC9:AD9"/>
    <mergeCell ref="AO7:AP7"/>
    <mergeCell ref="AK7:AL7"/>
    <mergeCell ref="M7:N7"/>
    <mergeCell ref="W9:X9"/>
    <mergeCell ref="AA7:AB7"/>
    <mergeCell ref="AK11:AR11"/>
    <mergeCell ref="A7:D8"/>
    <mergeCell ref="G7:H7"/>
    <mergeCell ref="U9:V9"/>
    <mergeCell ref="Y9:Z9"/>
    <mergeCell ref="AA9:AB9"/>
    <mergeCell ref="AK8:AR8"/>
    <mergeCell ref="A4:AR4"/>
    <mergeCell ref="E5:F5"/>
    <mergeCell ref="U10:V10"/>
    <mergeCell ref="U11:AB11"/>
    <mergeCell ref="AC11:AJ11"/>
    <mergeCell ref="W10:X10"/>
    <mergeCell ref="E12:F12"/>
    <mergeCell ref="G12:H12"/>
    <mergeCell ref="I12:J12"/>
    <mergeCell ref="K12:L12"/>
    <mergeCell ref="S6:T6"/>
    <mergeCell ref="U6:V6"/>
    <mergeCell ref="E7:F7"/>
    <mergeCell ref="G10:H10"/>
    <mergeCell ref="I9:J9"/>
    <mergeCell ref="K9:L9"/>
    <mergeCell ref="AQ9:AR9"/>
    <mergeCell ref="AO9:AP9"/>
    <mergeCell ref="AM9:AN9"/>
    <mergeCell ref="AG10:AH10"/>
    <mergeCell ref="AG9:AH9"/>
    <mergeCell ref="AK9:AL9"/>
    <mergeCell ref="AO10:AP10"/>
    <mergeCell ref="Y10:Z10"/>
    <mergeCell ref="AE10:AF10"/>
    <mergeCell ref="AM10:AN10"/>
    <mergeCell ref="AI10:AJ10"/>
    <mergeCell ref="AA10:AB10"/>
    <mergeCell ref="AC10:AD10"/>
    <mergeCell ref="AK10:AL10"/>
    <mergeCell ref="AE9:AF9"/>
    <mergeCell ref="AQ10:AR10"/>
    <mergeCell ref="M12:N12"/>
    <mergeCell ref="O13:P13"/>
    <mergeCell ref="M13:N13"/>
    <mergeCell ref="Q12:R12"/>
    <mergeCell ref="O12:P12"/>
    <mergeCell ref="M14:O14"/>
    <mergeCell ref="Q13:R13"/>
    <mergeCell ref="I10:J10"/>
    <mergeCell ref="E11:L11"/>
    <mergeCell ref="K10:L10"/>
    <mergeCell ref="M10:N10"/>
    <mergeCell ref="E10:F10"/>
    <mergeCell ref="M11:T11"/>
    <mergeCell ref="O10:P10"/>
    <mergeCell ref="Q10:R10"/>
    <mergeCell ref="S10:T10"/>
    <mergeCell ref="W13:X13"/>
    <mergeCell ref="AE13:AF13"/>
    <mergeCell ref="S12:T12"/>
    <mergeCell ref="W12:X12"/>
    <mergeCell ref="AA12:AB12"/>
    <mergeCell ref="U12:V12"/>
    <mergeCell ref="Y13:Z13"/>
    <mergeCell ref="AC14:AE14"/>
    <mergeCell ref="P14:Q14"/>
    <mergeCell ref="Y12:Z12"/>
    <mergeCell ref="AC12:AD12"/>
    <mergeCell ref="AE12:AF12"/>
    <mergeCell ref="AG13:AH13"/>
    <mergeCell ref="AI13:AJ13"/>
    <mergeCell ref="AK18:AR18"/>
    <mergeCell ref="AK17:AR17"/>
    <mergeCell ref="AK12:AL12"/>
    <mergeCell ref="AO12:AP12"/>
    <mergeCell ref="AQ12:AR12"/>
    <mergeCell ref="AM12:AN12"/>
    <mergeCell ref="AI12:AJ12"/>
    <mergeCell ref="AH14:AJ14"/>
    <mergeCell ref="AQ13:AR13"/>
    <mergeCell ref="AF14:AG14"/>
    <mergeCell ref="AG12:AH12"/>
    <mergeCell ref="AO13:AP13"/>
    <mergeCell ref="AK14:AM14"/>
    <mergeCell ref="AN14:AO14"/>
    <mergeCell ref="AP14:AR14"/>
    <mergeCell ref="AK13:AL13"/>
    <mergeCell ref="AK19:AR19"/>
    <mergeCell ref="E19:L19"/>
    <mergeCell ref="AC17:AJ17"/>
    <mergeCell ref="X14:Y14"/>
    <mergeCell ref="Z14:AB14"/>
    <mergeCell ref="U16:AB16"/>
    <mergeCell ref="M16:T16"/>
    <mergeCell ref="E17:L17"/>
    <mergeCell ref="M17:T17"/>
    <mergeCell ref="E14:L14"/>
    <mergeCell ref="AC19:AJ19"/>
    <mergeCell ref="M19:T19"/>
    <mergeCell ref="AC13:AD13"/>
    <mergeCell ref="R14:T14"/>
    <mergeCell ref="U14:W14"/>
    <mergeCell ref="AA13:AB13"/>
    <mergeCell ref="S13:T13"/>
    <mergeCell ref="U13:V13"/>
    <mergeCell ref="M18:T18"/>
    <mergeCell ref="U18:AB18"/>
    <mergeCell ref="AC18:AJ18"/>
    <mergeCell ref="E18:L18"/>
    <mergeCell ref="AK20:AR20"/>
    <mergeCell ref="U20:AB20"/>
    <mergeCell ref="AC20:AJ20"/>
    <mergeCell ref="U19:AB19"/>
    <mergeCell ref="A13:D14"/>
    <mergeCell ref="E13:F13"/>
    <mergeCell ref="G13:H13"/>
    <mergeCell ref="I13:J13"/>
    <mergeCell ref="K13:L13"/>
    <mergeCell ref="A18:B18"/>
    <mergeCell ref="C18:D18"/>
    <mergeCell ref="A17:B17"/>
    <mergeCell ref="A15:AR15"/>
    <mergeCell ref="A16:B16"/>
    <mergeCell ref="AC16:AJ16"/>
    <mergeCell ref="C16:D16"/>
    <mergeCell ref="E16:L16"/>
    <mergeCell ref="AK16:AR16"/>
    <mergeCell ref="C17:D17"/>
    <mergeCell ref="U17:AB17"/>
    <mergeCell ref="AM13:AN13"/>
    <mergeCell ref="C20:D20"/>
    <mergeCell ref="E20:L20"/>
    <mergeCell ref="M20:T20"/>
    <mergeCell ref="E22:F22"/>
    <mergeCell ref="A19:B19"/>
    <mergeCell ref="A20:B20"/>
    <mergeCell ref="C19:D19"/>
    <mergeCell ref="A21:AR21"/>
    <mergeCell ref="A22:D23"/>
    <mergeCell ref="U22:V23"/>
    <mergeCell ref="A25:D25"/>
    <mergeCell ref="M25:N25"/>
    <mergeCell ref="O25:Q25"/>
    <mergeCell ref="R25:T25"/>
    <mergeCell ref="AK22:AL23"/>
    <mergeCell ref="AM22:AO23"/>
    <mergeCell ref="A24:D24"/>
    <mergeCell ref="E24:AR24"/>
    <mergeCell ref="O22:Q23"/>
    <mergeCell ref="R22:T23"/>
    <mergeCell ref="AP22:AR23"/>
    <mergeCell ref="AP25:AR25"/>
    <mergeCell ref="Z22:AB23"/>
    <mergeCell ref="I22:J22"/>
    <mergeCell ref="W22:Y23"/>
    <mergeCell ref="K22:L22"/>
    <mergeCell ref="M22:N23"/>
    <mergeCell ref="AK25:AL25"/>
    <mergeCell ref="AC22:AD23"/>
    <mergeCell ref="AE22:AG23"/>
    <mergeCell ref="AM25:AO25"/>
    <mergeCell ref="U25:V25"/>
    <mergeCell ref="AE27:AG27"/>
    <mergeCell ref="AC27:AD27"/>
    <mergeCell ref="AH26:AJ26"/>
    <mergeCell ref="AE25:AG25"/>
    <mergeCell ref="AH25:AJ25"/>
    <mergeCell ref="AC26:AD26"/>
    <mergeCell ref="W26:Y26"/>
    <mergeCell ref="G22:H22"/>
    <mergeCell ref="W25:Y25"/>
    <mergeCell ref="Z25:AB25"/>
    <mergeCell ref="AC25:AD25"/>
    <mergeCell ref="AE26:AG26"/>
    <mergeCell ref="AH27:AJ27"/>
    <mergeCell ref="U27:V27"/>
    <mergeCell ref="U26:V26"/>
    <mergeCell ref="Z27:AB27"/>
    <mergeCell ref="W27:Y27"/>
    <mergeCell ref="AH22:AJ23"/>
    <mergeCell ref="AE29:AG29"/>
    <mergeCell ref="AK28:AL28"/>
    <mergeCell ref="Z28:AB28"/>
    <mergeCell ref="AC28:AD28"/>
    <mergeCell ref="AH28:AJ28"/>
    <mergeCell ref="AE28:AG28"/>
    <mergeCell ref="AC29:AD29"/>
    <mergeCell ref="A26:D26"/>
    <mergeCell ref="M26:N26"/>
    <mergeCell ref="O26:Q26"/>
    <mergeCell ref="R26:T26"/>
    <mergeCell ref="A27:D27"/>
    <mergeCell ref="M27:N27"/>
    <mergeCell ref="O27:Q27"/>
    <mergeCell ref="R27:T27"/>
    <mergeCell ref="Z26:AB26"/>
    <mergeCell ref="M28:N28"/>
    <mergeCell ref="U28:V28"/>
    <mergeCell ref="W28:Y28"/>
    <mergeCell ref="R28:T28"/>
    <mergeCell ref="O28:Q28"/>
    <mergeCell ref="AP26:AR26"/>
    <mergeCell ref="AK26:AL26"/>
    <mergeCell ref="AP28:AR28"/>
    <mergeCell ref="AM26:AO26"/>
    <mergeCell ref="AM27:AO27"/>
    <mergeCell ref="AP27:AR27"/>
    <mergeCell ref="AK27:AL27"/>
    <mergeCell ref="AM28:AO28"/>
    <mergeCell ref="AC33:AD33"/>
    <mergeCell ref="AK31:AL31"/>
    <mergeCell ref="M33:N33"/>
    <mergeCell ref="O33:Q33"/>
    <mergeCell ref="R33:T33"/>
    <mergeCell ref="R32:T32"/>
    <mergeCell ref="A31:D31"/>
    <mergeCell ref="AC31:AD31"/>
    <mergeCell ref="U31:V31"/>
    <mergeCell ref="W31:Y31"/>
    <mergeCell ref="AC32:AD32"/>
    <mergeCell ref="M31:N31"/>
    <mergeCell ref="U32:V32"/>
    <mergeCell ref="R31:T31"/>
    <mergeCell ref="O31:Q31"/>
    <mergeCell ref="A28:D28"/>
    <mergeCell ref="AH29:AJ29"/>
    <mergeCell ref="AK29:AL29"/>
    <mergeCell ref="M29:N29"/>
    <mergeCell ref="O29:Q29"/>
    <mergeCell ref="R29:T29"/>
    <mergeCell ref="U29:V29"/>
    <mergeCell ref="R34:T34"/>
    <mergeCell ref="AM29:AO29"/>
    <mergeCell ref="AE31:AG31"/>
    <mergeCell ref="AM33:AO33"/>
    <mergeCell ref="AH31:AJ31"/>
    <mergeCell ref="E30:AR30"/>
    <mergeCell ref="W29:Y29"/>
    <mergeCell ref="Z29:AB29"/>
    <mergeCell ref="AP29:AR29"/>
    <mergeCell ref="AP31:AR31"/>
    <mergeCell ref="AM31:AO31"/>
    <mergeCell ref="U33:V33"/>
    <mergeCell ref="W33:Y33"/>
    <mergeCell ref="U34:V34"/>
    <mergeCell ref="W32:Y32"/>
    <mergeCell ref="Z32:AB32"/>
    <mergeCell ref="Z33:AB33"/>
    <mergeCell ref="AP33:AR33"/>
    <mergeCell ref="AE33:AG33"/>
    <mergeCell ref="AE35:AG35"/>
    <mergeCell ref="AP35:AR35"/>
    <mergeCell ref="AM35:AO35"/>
    <mergeCell ref="AK34:AL34"/>
    <mergeCell ref="AM34:AO34"/>
    <mergeCell ref="A30:D30"/>
    <mergeCell ref="A29:D29"/>
    <mergeCell ref="AM32:AO32"/>
    <mergeCell ref="AP32:AR32"/>
    <mergeCell ref="AK32:AL32"/>
    <mergeCell ref="AE34:AG34"/>
    <mergeCell ref="AK33:AL33"/>
    <mergeCell ref="AP34:AR34"/>
    <mergeCell ref="AH34:AJ34"/>
    <mergeCell ref="AH33:AJ33"/>
    <mergeCell ref="Z31:AB31"/>
    <mergeCell ref="AE32:AG32"/>
    <mergeCell ref="AH32:AJ32"/>
    <mergeCell ref="A33:D33"/>
    <mergeCell ref="A32:D32"/>
    <mergeCell ref="M32:N32"/>
    <mergeCell ref="O32:Q32"/>
    <mergeCell ref="A34:D34"/>
    <mergeCell ref="M34:N34"/>
    <mergeCell ref="O34:Q34"/>
    <mergeCell ref="A35:D35"/>
    <mergeCell ref="M35:N35"/>
    <mergeCell ref="O35:Q35"/>
    <mergeCell ref="A36:D36"/>
    <mergeCell ref="M36:N36"/>
    <mergeCell ref="O36:Q36"/>
    <mergeCell ref="AM36:AO36"/>
    <mergeCell ref="W36:Y36"/>
    <mergeCell ref="Z36:AB36"/>
    <mergeCell ref="AH35:AJ35"/>
    <mergeCell ref="Z35:AB35"/>
    <mergeCell ref="AK35:AL35"/>
    <mergeCell ref="AC35:AD35"/>
    <mergeCell ref="AC34:AD34"/>
    <mergeCell ref="R35:T35"/>
    <mergeCell ref="AC36:AD36"/>
    <mergeCell ref="AE36:AG36"/>
    <mergeCell ref="W34:Y34"/>
    <mergeCell ref="Z34:AB34"/>
    <mergeCell ref="R36:T36"/>
    <mergeCell ref="U36:V36"/>
    <mergeCell ref="U35:V35"/>
    <mergeCell ref="W35:Y35"/>
    <mergeCell ref="AM38:AO38"/>
    <mergeCell ref="AP38:AR38"/>
    <mergeCell ref="U38:V38"/>
    <mergeCell ref="AE37:AG37"/>
    <mergeCell ref="W37:Y37"/>
    <mergeCell ref="U37:V37"/>
    <mergeCell ref="AE38:AG38"/>
    <mergeCell ref="AK37:AL37"/>
    <mergeCell ref="AH38:AJ38"/>
    <mergeCell ref="AC38:AD38"/>
    <mergeCell ref="Z38:AB38"/>
    <mergeCell ref="U40:V40"/>
    <mergeCell ref="A37:D37"/>
    <mergeCell ref="M37:N37"/>
    <mergeCell ref="O37:Q37"/>
    <mergeCell ref="R37:T37"/>
    <mergeCell ref="O38:Q38"/>
    <mergeCell ref="M38:N38"/>
    <mergeCell ref="A38:D38"/>
    <mergeCell ref="A39:D39"/>
    <mergeCell ref="W38:Y38"/>
    <mergeCell ref="M40:N40"/>
    <mergeCell ref="AP36:AR36"/>
    <mergeCell ref="AP40:AR40"/>
    <mergeCell ref="AK40:AL40"/>
    <mergeCell ref="AM40:AO40"/>
    <mergeCell ref="AP37:AR37"/>
    <mergeCell ref="AM37:AO37"/>
    <mergeCell ref="E39:AR39"/>
    <mergeCell ref="R38:T38"/>
    <mergeCell ref="AC42:AD42"/>
    <mergeCell ref="AH37:AJ37"/>
    <mergeCell ref="AH36:AJ36"/>
    <mergeCell ref="AK36:AL36"/>
    <mergeCell ref="Z37:AB37"/>
    <mergeCell ref="AC37:AD37"/>
    <mergeCell ref="W41:Y41"/>
    <mergeCell ref="AH40:AJ40"/>
    <mergeCell ref="AC41:AD41"/>
    <mergeCell ref="AE41:AG41"/>
    <mergeCell ref="AC40:AD40"/>
    <mergeCell ref="W40:Y40"/>
    <mergeCell ref="Z40:AB40"/>
    <mergeCell ref="O40:Q40"/>
    <mergeCell ref="R40:T40"/>
    <mergeCell ref="AK38:AL38"/>
    <mergeCell ref="A46:D46"/>
    <mergeCell ref="AH41:AJ41"/>
    <mergeCell ref="A45:D45"/>
    <mergeCell ref="M45:N45"/>
    <mergeCell ref="O45:Q45"/>
    <mergeCell ref="O43:Q43"/>
    <mergeCell ref="O44:Q44"/>
    <mergeCell ref="R44:T44"/>
    <mergeCell ref="AC45:AD45"/>
    <mergeCell ref="AH43:AJ43"/>
    <mergeCell ref="Z42:AB42"/>
    <mergeCell ref="U45:V45"/>
    <mergeCell ref="W45:Y45"/>
    <mergeCell ref="U41:V41"/>
    <mergeCell ref="O41:Q41"/>
    <mergeCell ref="R43:T43"/>
    <mergeCell ref="R45:T45"/>
    <mergeCell ref="AC46:AD46"/>
    <mergeCell ref="M42:N42"/>
    <mergeCell ref="A42:D42"/>
    <mergeCell ref="U42:V42"/>
    <mergeCell ref="A41:D41"/>
    <mergeCell ref="A43:D43"/>
    <mergeCell ref="M43:N43"/>
    <mergeCell ref="A44:D44"/>
    <mergeCell ref="M44:N44"/>
    <mergeCell ref="AM41:AO41"/>
    <mergeCell ref="AK42:AL42"/>
    <mergeCell ref="R41:T41"/>
    <mergeCell ref="R42:T42"/>
    <mergeCell ref="AK41:AL41"/>
    <mergeCell ref="Z41:AB41"/>
    <mergeCell ref="AP42:AR42"/>
    <mergeCell ref="AE42:AG42"/>
    <mergeCell ref="A40:D40"/>
    <mergeCell ref="M41:N41"/>
    <mergeCell ref="AM42:AO42"/>
    <mergeCell ref="W42:Y42"/>
    <mergeCell ref="AH42:AJ42"/>
    <mergeCell ref="AE40:AG40"/>
    <mergeCell ref="O42:Q42"/>
    <mergeCell ref="AP41:AR41"/>
    <mergeCell ref="AP47:AR47"/>
    <mergeCell ref="R49:T49"/>
    <mergeCell ref="U49:V49"/>
    <mergeCell ref="W49:Y49"/>
    <mergeCell ref="Z49:AB49"/>
    <mergeCell ref="AC49:AD49"/>
    <mergeCell ref="AE47:AG47"/>
    <mergeCell ref="W47:Y47"/>
    <mergeCell ref="AH47:AJ47"/>
    <mergeCell ref="R48:T48"/>
    <mergeCell ref="AP48:AR48"/>
    <mergeCell ref="A49:D49"/>
    <mergeCell ref="M49:N49"/>
    <mergeCell ref="W48:Y48"/>
    <mergeCell ref="AH48:AJ48"/>
    <mergeCell ref="AC48:AD48"/>
    <mergeCell ref="U48:V48"/>
    <mergeCell ref="AK48:AL48"/>
    <mergeCell ref="R46:T46"/>
    <mergeCell ref="O46:Q46"/>
    <mergeCell ref="R47:T47"/>
    <mergeCell ref="AP49:AR49"/>
    <mergeCell ref="AM48:AO48"/>
    <mergeCell ref="AM46:AO46"/>
    <mergeCell ref="AM47:AO47"/>
    <mergeCell ref="AH49:AJ49"/>
    <mergeCell ref="AE49:AG49"/>
    <mergeCell ref="AK47:AL47"/>
    <mergeCell ref="M46:N46"/>
    <mergeCell ref="M47:N47"/>
    <mergeCell ref="A48:D48"/>
    <mergeCell ref="M48:N48"/>
    <mergeCell ref="O48:Q48"/>
    <mergeCell ref="O47:Q47"/>
    <mergeCell ref="AP52:AR52"/>
    <mergeCell ref="AK51:AL51"/>
    <mergeCell ref="AM51:AO51"/>
    <mergeCell ref="AP51:AR51"/>
    <mergeCell ref="AM52:AO52"/>
    <mergeCell ref="AK52:AL52"/>
    <mergeCell ref="AE51:AG51"/>
    <mergeCell ref="AH51:AJ51"/>
    <mergeCell ref="A50:D50"/>
    <mergeCell ref="E50:AR50"/>
    <mergeCell ref="AP56:AR56"/>
    <mergeCell ref="AM55:AO55"/>
    <mergeCell ref="AP53:AR53"/>
    <mergeCell ref="AP54:AR54"/>
    <mergeCell ref="AP55:AR55"/>
    <mergeCell ref="AE55:AG55"/>
    <mergeCell ref="AK53:AL53"/>
    <mergeCell ref="AM56:AO56"/>
    <mergeCell ref="AC55:AD55"/>
    <mergeCell ref="AM53:AO53"/>
    <mergeCell ref="AM54:AO54"/>
    <mergeCell ref="AE53:AG53"/>
    <mergeCell ref="W54:Y54"/>
    <mergeCell ref="U54:V54"/>
    <mergeCell ref="A55:D55"/>
    <mergeCell ref="M55:N55"/>
    <mergeCell ref="O55:Q55"/>
    <mergeCell ref="AH54:AJ54"/>
    <mergeCell ref="AK54:AL54"/>
    <mergeCell ref="A54:D54"/>
    <mergeCell ref="M54:N54"/>
    <mergeCell ref="U55:V55"/>
    <mergeCell ref="W55:Y55"/>
    <mergeCell ref="Z55:AB55"/>
    <mergeCell ref="Z54:AB54"/>
    <mergeCell ref="R53:T53"/>
    <mergeCell ref="R55:T55"/>
    <mergeCell ref="O54:Q54"/>
    <mergeCell ref="R54:T54"/>
    <mergeCell ref="AC56:AD56"/>
    <mergeCell ref="AK55:AL55"/>
    <mergeCell ref="AH53:AJ53"/>
    <mergeCell ref="AE54:AG54"/>
    <mergeCell ref="AC54:AD54"/>
    <mergeCell ref="AH55:AJ55"/>
    <mergeCell ref="AH56:AJ56"/>
    <mergeCell ref="AK56:AL56"/>
    <mergeCell ref="AE56:AG56"/>
    <mergeCell ref="AK49:AL49"/>
    <mergeCell ref="AK46:AL46"/>
    <mergeCell ref="Z53:AB53"/>
    <mergeCell ref="Z44:AB44"/>
    <mergeCell ref="AC44:AD44"/>
    <mergeCell ref="AC53:AD53"/>
    <mergeCell ref="AC47:AD47"/>
    <mergeCell ref="Z48:AB48"/>
    <mergeCell ref="AH44:AJ44"/>
    <mergeCell ref="AE44:AG44"/>
    <mergeCell ref="AH46:AJ46"/>
    <mergeCell ref="AE45:AG45"/>
    <mergeCell ref="AE46:AG46"/>
    <mergeCell ref="AC52:AD52"/>
    <mergeCell ref="AE52:AG52"/>
    <mergeCell ref="Z52:AB52"/>
    <mergeCell ref="Z51:AB51"/>
    <mergeCell ref="AH52:AJ52"/>
    <mergeCell ref="AC51:AD51"/>
    <mergeCell ref="Z47:AB47"/>
    <mergeCell ref="AE43:AG43"/>
    <mergeCell ref="A53:D53"/>
    <mergeCell ref="M53:N53"/>
    <mergeCell ref="O53:Q53"/>
    <mergeCell ref="U53:V53"/>
    <mergeCell ref="Z46:AB46"/>
    <mergeCell ref="A52:D52"/>
    <mergeCell ref="M52:N52"/>
    <mergeCell ref="A51:D51"/>
    <mergeCell ref="Z43:AB43"/>
    <mergeCell ref="AC43:AD43"/>
    <mergeCell ref="Z45:AB45"/>
    <mergeCell ref="U51:V51"/>
    <mergeCell ref="O52:Q52"/>
    <mergeCell ref="R52:T52"/>
    <mergeCell ref="M51:N51"/>
    <mergeCell ref="O51:Q51"/>
    <mergeCell ref="W52:Y52"/>
    <mergeCell ref="O49:Q49"/>
    <mergeCell ref="U52:V52"/>
    <mergeCell ref="W51:Y51"/>
    <mergeCell ref="R51:T51"/>
    <mergeCell ref="A47:D47"/>
    <mergeCell ref="W43:Y43"/>
    <mergeCell ref="U44:V44"/>
    <mergeCell ref="U43:V43"/>
    <mergeCell ref="U46:V46"/>
    <mergeCell ref="AP43:AR43"/>
    <mergeCell ref="AP44:AR44"/>
    <mergeCell ref="AM44:AO44"/>
    <mergeCell ref="AM45:AO45"/>
    <mergeCell ref="AM43:AO43"/>
    <mergeCell ref="AP45:AR45"/>
    <mergeCell ref="AK43:AL43"/>
    <mergeCell ref="AK44:AL44"/>
    <mergeCell ref="AK45:AL45"/>
    <mergeCell ref="AH45:AJ45"/>
    <mergeCell ref="AP46:AR46"/>
    <mergeCell ref="U57:V57"/>
    <mergeCell ref="A57:D57"/>
    <mergeCell ref="M57:N57"/>
    <mergeCell ref="W56:Y56"/>
    <mergeCell ref="A56:D56"/>
    <mergeCell ref="R56:T56"/>
    <mergeCell ref="U56:V56"/>
    <mergeCell ref="U47:V47"/>
    <mergeCell ref="W53:Y53"/>
    <mergeCell ref="O57:Q57"/>
    <mergeCell ref="R57:T57"/>
    <mergeCell ref="O56:Q56"/>
    <mergeCell ref="AC57:AD57"/>
    <mergeCell ref="Z57:AB57"/>
    <mergeCell ref="AP57:AR57"/>
    <mergeCell ref="AK58:AL58"/>
    <mergeCell ref="AK57:AL57"/>
    <mergeCell ref="AE57:AG57"/>
    <mergeCell ref="AH58:AJ58"/>
    <mergeCell ref="AH57:AJ57"/>
    <mergeCell ref="AM58:AO58"/>
    <mergeCell ref="A59:AR59"/>
    <mergeCell ref="M56:N56"/>
    <mergeCell ref="AP58:AR58"/>
    <mergeCell ref="Z58:AB58"/>
    <mergeCell ref="AE58:AG58"/>
    <mergeCell ref="O58:Q58"/>
    <mergeCell ref="AM49:AO49"/>
    <mergeCell ref="AK60:AR60"/>
    <mergeCell ref="W44:Y44"/>
    <mergeCell ref="W57:Y57"/>
    <mergeCell ref="AE48:AG48"/>
    <mergeCell ref="Z56:AB56"/>
    <mergeCell ref="W46:Y46"/>
    <mergeCell ref="A60:L60"/>
    <mergeCell ref="M60:T60"/>
    <mergeCell ref="U60:AB60"/>
    <mergeCell ref="AC60:AJ60"/>
    <mergeCell ref="A58:D58"/>
    <mergeCell ref="M58:N58"/>
    <mergeCell ref="W58:Y58"/>
    <mergeCell ref="R58:T58"/>
    <mergeCell ref="U58:V58"/>
    <mergeCell ref="AC58:AD58"/>
    <mergeCell ref="AM57:AO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5"/>
  <sheetViews>
    <sheetView zoomScalePageLayoutView="0" workbookViewId="0" topLeftCell="A1">
      <pane ySplit="3" topLeftCell="A16" activePane="bottomLeft" state="frozen"/>
      <selection pane="topLeft" activeCell="A17" sqref="A17:AR17"/>
      <selection pane="bottomLeft" activeCell="AP47" sqref="AP47:AR47"/>
    </sheetView>
  </sheetViews>
  <sheetFormatPr defaultColWidth="9.140625" defaultRowHeight="15"/>
  <cols>
    <col min="1" max="4" width="7.140625" style="1" customWidth="1"/>
    <col min="5" max="12" width="5.28125" style="1" customWidth="1"/>
    <col min="13" max="44" width="3.28125" style="1" customWidth="1"/>
    <col min="45" max="16384" width="9.140625" style="1" customWidth="1"/>
  </cols>
  <sheetData>
    <row r="1" spans="1:44" ht="30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</row>
    <row r="2" spans="1:44" ht="30" customHeight="1" thickBot="1">
      <c r="A2" s="127" t="s">
        <v>62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4" ht="24.75" customHeight="1" thickBo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5">
        <v>0.875</v>
      </c>
      <c r="N3" s="125"/>
      <c r="O3" s="125"/>
      <c r="P3" s="125"/>
      <c r="Q3" s="125"/>
      <c r="R3" s="125"/>
      <c r="S3" s="125"/>
      <c r="T3" s="125"/>
      <c r="U3" s="125">
        <v>0.9166666666666666</v>
      </c>
      <c r="V3" s="125"/>
      <c r="W3" s="125"/>
      <c r="X3" s="125"/>
      <c r="Y3" s="125"/>
      <c r="Z3" s="125"/>
      <c r="AA3" s="125"/>
      <c r="AB3" s="125"/>
      <c r="AC3" s="125">
        <v>0.9583333333333334</v>
      </c>
      <c r="AD3" s="125"/>
      <c r="AE3" s="125"/>
      <c r="AF3" s="125"/>
      <c r="AG3" s="125"/>
      <c r="AH3" s="125"/>
      <c r="AI3" s="125"/>
      <c r="AJ3" s="125"/>
      <c r="AK3" s="125">
        <v>1</v>
      </c>
      <c r="AL3" s="125"/>
      <c r="AM3" s="125"/>
      <c r="AN3" s="125"/>
      <c r="AO3" s="125"/>
      <c r="AP3" s="125"/>
      <c r="AQ3" s="125"/>
      <c r="AR3" s="125"/>
    </row>
    <row r="4" spans="1:44" ht="30" customHeight="1" thickBot="1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1:44" ht="15.75" customHeight="1" thickBot="1">
      <c r="A5" s="2" t="s">
        <v>2</v>
      </c>
      <c r="B5" s="3" t="s">
        <v>3</v>
      </c>
      <c r="C5" s="3" t="s">
        <v>4</v>
      </c>
      <c r="D5" s="4" t="s">
        <v>5</v>
      </c>
      <c r="E5" s="91" t="s">
        <v>6</v>
      </c>
      <c r="F5" s="124"/>
      <c r="G5" s="123" t="s">
        <v>7</v>
      </c>
      <c r="H5" s="124"/>
      <c r="I5" s="123" t="s">
        <v>8</v>
      </c>
      <c r="J5" s="124"/>
      <c r="K5" s="123" t="s">
        <v>9</v>
      </c>
      <c r="L5" s="93"/>
      <c r="M5" s="91" t="s">
        <v>10</v>
      </c>
      <c r="N5" s="124"/>
      <c r="O5" s="123" t="s">
        <v>11</v>
      </c>
      <c r="P5" s="124"/>
      <c r="Q5" s="123" t="s">
        <v>12</v>
      </c>
      <c r="R5" s="124"/>
      <c r="S5" s="123" t="s">
        <v>13</v>
      </c>
      <c r="T5" s="93"/>
      <c r="U5" s="91" t="s">
        <v>10</v>
      </c>
      <c r="V5" s="124"/>
      <c r="W5" s="123" t="s">
        <v>11</v>
      </c>
      <c r="X5" s="124"/>
      <c r="Y5" s="123" t="s">
        <v>12</v>
      </c>
      <c r="Z5" s="124"/>
      <c r="AA5" s="123" t="s">
        <v>13</v>
      </c>
      <c r="AB5" s="93"/>
      <c r="AC5" s="91" t="s">
        <v>10</v>
      </c>
      <c r="AD5" s="124"/>
      <c r="AE5" s="123" t="s">
        <v>11</v>
      </c>
      <c r="AF5" s="124"/>
      <c r="AG5" s="123" t="s">
        <v>12</v>
      </c>
      <c r="AH5" s="124"/>
      <c r="AI5" s="123" t="s">
        <v>13</v>
      </c>
      <c r="AJ5" s="93"/>
      <c r="AK5" s="91" t="s">
        <v>10</v>
      </c>
      <c r="AL5" s="124"/>
      <c r="AM5" s="123" t="s">
        <v>11</v>
      </c>
      <c r="AN5" s="124"/>
      <c r="AO5" s="123" t="s">
        <v>12</v>
      </c>
      <c r="AP5" s="124"/>
      <c r="AQ5" s="123" t="s">
        <v>13</v>
      </c>
      <c r="AR5" s="93"/>
    </row>
    <row r="6" spans="1:44" ht="12.75">
      <c r="A6" s="5" t="s">
        <v>14</v>
      </c>
      <c r="B6" s="6">
        <v>6</v>
      </c>
      <c r="C6" s="7">
        <v>0</v>
      </c>
      <c r="D6" s="8">
        <v>0</v>
      </c>
      <c r="E6" s="85">
        <v>6</v>
      </c>
      <c r="F6" s="86"/>
      <c r="G6" s="119"/>
      <c r="H6" s="119"/>
      <c r="I6" s="117"/>
      <c r="J6" s="117"/>
      <c r="K6" s="117"/>
      <c r="L6" s="118"/>
      <c r="M6" s="107">
        <f>ROUND(SQRT(O6*O6+Q6*Q6)*1000/(M20*1.73),0)</f>
        <v>438</v>
      </c>
      <c r="N6" s="108">
        <f>ROUND(SQRT(O6*O6+P6*P6)*1000/(6.44*1.73),0)</f>
        <v>396</v>
      </c>
      <c r="O6" s="109">
        <v>4.416</v>
      </c>
      <c r="P6" s="109"/>
      <c r="Q6" s="109">
        <v>1.498</v>
      </c>
      <c r="R6" s="109"/>
      <c r="S6" s="110">
        <f>ROUND(O6/SQRT(O6*O6+Q6*Q6),3)</f>
        <v>0.947</v>
      </c>
      <c r="T6" s="111"/>
      <c r="U6" s="107">
        <f>ROUND(SQRT(W6*W6+Y6*Y6)*1000/(U20*1.73),0)</f>
        <v>418</v>
      </c>
      <c r="V6" s="108">
        <f>ROUND(SQRT(W6*W6+X6*X6)*1000/(6.44*1.73),0)</f>
        <v>386</v>
      </c>
      <c r="W6" s="109">
        <v>4.301</v>
      </c>
      <c r="X6" s="109"/>
      <c r="Y6" s="109">
        <v>1.171</v>
      </c>
      <c r="Z6" s="109"/>
      <c r="AA6" s="110">
        <f>ROUND(W6/SQRT(W6*W6+Y6*Y6),3)</f>
        <v>0.965</v>
      </c>
      <c r="AB6" s="111"/>
      <c r="AC6" s="107">
        <f>ROUND(SQRT(AE6*AE6+AG6*AG6)*1000/(AC20*1.73),0)</f>
        <v>424</v>
      </c>
      <c r="AD6" s="108">
        <f>ROUND(SQRT(AE6*AE6+AF6*AF6)*1000/(6.44*1.73),0)</f>
        <v>388</v>
      </c>
      <c r="AE6" s="109">
        <v>4.32</v>
      </c>
      <c r="AF6" s="109"/>
      <c r="AG6" s="109">
        <v>1.363</v>
      </c>
      <c r="AH6" s="109"/>
      <c r="AI6" s="110">
        <f>ROUND(AE6/SQRT(AE6*AE6+AG6*AG6),3)</f>
        <v>0.954</v>
      </c>
      <c r="AJ6" s="111"/>
      <c r="AK6" s="107">
        <f>ROUND(SQRT(AM6*AM6+AO6*AO6)*1000/(AK20*1.73),0)</f>
        <v>442</v>
      </c>
      <c r="AL6" s="108">
        <f>ROUND(SQRT(AM6*AM6+AN6*AN6)*1000/(6.44*1.73),0)</f>
        <v>389</v>
      </c>
      <c r="AM6" s="109">
        <v>4.339</v>
      </c>
      <c r="AN6" s="109"/>
      <c r="AO6" s="109">
        <v>1.843</v>
      </c>
      <c r="AP6" s="109"/>
      <c r="AQ6" s="110">
        <f>ROUND(AM6/SQRT(AM6*AM6+AO6*AO6),3)</f>
        <v>0.92</v>
      </c>
      <c r="AR6" s="111"/>
    </row>
    <row r="7" spans="1:44" ht="12.75">
      <c r="A7" s="101"/>
      <c r="B7" s="102"/>
      <c r="C7" s="102"/>
      <c r="D7" s="103"/>
      <c r="E7" s="70">
        <v>6</v>
      </c>
      <c r="F7" s="71"/>
      <c r="G7" s="113"/>
      <c r="H7" s="113"/>
      <c r="I7" s="96"/>
      <c r="J7" s="96"/>
      <c r="K7" s="96"/>
      <c r="L7" s="97"/>
      <c r="M7" s="116"/>
      <c r="N7" s="115"/>
      <c r="O7" s="95"/>
      <c r="P7" s="95"/>
      <c r="Q7" s="95"/>
      <c r="R7" s="95"/>
      <c r="S7" s="96"/>
      <c r="T7" s="97"/>
      <c r="U7" s="114"/>
      <c r="V7" s="115"/>
      <c r="W7" s="95"/>
      <c r="X7" s="95"/>
      <c r="Y7" s="95"/>
      <c r="Z7" s="95"/>
      <c r="AA7" s="96"/>
      <c r="AB7" s="97"/>
      <c r="AC7" s="114"/>
      <c r="AD7" s="115"/>
      <c r="AE7" s="95"/>
      <c r="AF7" s="95"/>
      <c r="AG7" s="95"/>
      <c r="AH7" s="95"/>
      <c r="AI7" s="96"/>
      <c r="AJ7" s="97"/>
      <c r="AK7" s="114"/>
      <c r="AL7" s="115"/>
      <c r="AM7" s="95"/>
      <c r="AN7" s="95"/>
      <c r="AO7" s="95"/>
      <c r="AP7" s="95"/>
      <c r="AQ7" s="96"/>
      <c r="AR7" s="97"/>
    </row>
    <row r="8" spans="1:44" ht="15.75" customHeight="1" thickBot="1">
      <c r="A8" s="104"/>
      <c r="B8" s="105"/>
      <c r="C8" s="105"/>
      <c r="D8" s="105"/>
      <c r="E8" s="99" t="s">
        <v>15</v>
      </c>
      <c r="F8" s="98"/>
      <c r="G8" s="98"/>
      <c r="H8" s="98"/>
      <c r="I8" s="98"/>
      <c r="J8" s="98"/>
      <c r="K8" s="98"/>
      <c r="L8" s="100"/>
      <c r="M8" s="79"/>
      <c r="N8" s="79"/>
      <c r="O8" s="79"/>
      <c r="P8" s="79"/>
      <c r="Q8" s="79"/>
      <c r="R8" s="79"/>
      <c r="S8" s="79"/>
      <c r="T8" s="106"/>
      <c r="U8" s="112"/>
      <c r="V8" s="79"/>
      <c r="W8" s="79"/>
      <c r="X8" s="79"/>
      <c r="Y8" s="79"/>
      <c r="Z8" s="79"/>
      <c r="AA8" s="79"/>
      <c r="AB8" s="106"/>
      <c r="AC8" s="112"/>
      <c r="AD8" s="79"/>
      <c r="AE8" s="79"/>
      <c r="AF8" s="79"/>
      <c r="AG8" s="79"/>
      <c r="AH8" s="79"/>
      <c r="AI8" s="79"/>
      <c r="AJ8" s="106"/>
      <c r="AK8" s="112"/>
      <c r="AL8" s="79"/>
      <c r="AM8" s="79"/>
      <c r="AN8" s="79"/>
      <c r="AO8" s="79"/>
      <c r="AP8" s="79"/>
      <c r="AQ8" s="79"/>
      <c r="AR8" s="106"/>
    </row>
    <row r="9" spans="1:44" ht="12.75">
      <c r="A9" s="5" t="s">
        <v>16</v>
      </c>
      <c r="B9" s="6">
        <v>6</v>
      </c>
      <c r="C9" s="7">
        <v>0</v>
      </c>
      <c r="D9" s="8">
        <v>0</v>
      </c>
      <c r="E9" s="85">
        <v>6</v>
      </c>
      <c r="F9" s="86"/>
      <c r="G9" s="119"/>
      <c r="H9" s="119"/>
      <c r="I9" s="117"/>
      <c r="J9" s="117"/>
      <c r="K9" s="117"/>
      <c r="L9" s="118"/>
      <c r="M9" s="107">
        <f>ROUND(SQRT(O9*O9+Q9*Q9)*1000/(M19*1.73),0)</f>
        <v>419</v>
      </c>
      <c r="N9" s="108">
        <f>ROUND(SQRT(O9*O9+P9*P9)*1000/(6.44*1.73),0)</f>
        <v>398</v>
      </c>
      <c r="O9" s="109">
        <v>4.435</v>
      </c>
      <c r="P9" s="109"/>
      <c r="Q9" s="109">
        <v>0.941</v>
      </c>
      <c r="R9" s="109"/>
      <c r="S9" s="110">
        <f>ROUND(O9/SQRT(O9*O9+Q9*Q9),3)</f>
        <v>0.978</v>
      </c>
      <c r="T9" s="111"/>
      <c r="U9" s="107">
        <f>ROUND(SQRT(W9*W9+Y9*Y9)*1000/(U19*1.73),0)</f>
        <v>399</v>
      </c>
      <c r="V9" s="108">
        <f>ROUND(SQRT(W9*W9+X9*X9)*1000/(6.44*1.73),0)</f>
        <v>389</v>
      </c>
      <c r="W9" s="109">
        <v>4.339</v>
      </c>
      <c r="X9" s="109"/>
      <c r="Y9" s="109">
        <v>0</v>
      </c>
      <c r="Z9" s="109"/>
      <c r="AA9" s="110">
        <f>ROUND(W9/SQRT(W9*W9+Y9*Y9),3)</f>
        <v>1</v>
      </c>
      <c r="AB9" s="111"/>
      <c r="AC9" s="107">
        <f>ROUND(SQRT(AE9*AE9+AG9*AG9)*1000/(AC19*1.73),0)</f>
        <v>401</v>
      </c>
      <c r="AD9" s="108">
        <f>ROUND(SQRT(AE9*AE9+AF9*AF9)*1000/(6.44*1.73),0)</f>
        <v>393</v>
      </c>
      <c r="AE9" s="109">
        <v>4.378</v>
      </c>
      <c r="AF9" s="109"/>
      <c r="AG9" s="109">
        <v>0</v>
      </c>
      <c r="AH9" s="109"/>
      <c r="AI9" s="110">
        <f>ROUND(AE9/SQRT(AE9*AE9+AG9*AG9),3)</f>
        <v>1</v>
      </c>
      <c r="AJ9" s="111"/>
      <c r="AK9" s="107">
        <f>ROUND(SQRT(AM9*AM9+AO9*AO9)*1000/(AK19*1.73),0)</f>
        <v>403</v>
      </c>
      <c r="AL9" s="108">
        <f>ROUND(SQRT(AM9*AM9+AN9*AN9)*1000/(6.44*1.73),0)</f>
        <v>393</v>
      </c>
      <c r="AM9" s="109">
        <v>4.378</v>
      </c>
      <c r="AN9" s="109"/>
      <c r="AO9" s="109">
        <v>0.134</v>
      </c>
      <c r="AP9" s="109"/>
      <c r="AQ9" s="110">
        <f>ROUND(AM9/SQRT(AM9*AM9+AO9*AO9),3)</f>
        <v>1</v>
      </c>
      <c r="AR9" s="111"/>
    </row>
    <row r="10" spans="1:44" ht="12.75">
      <c r="A10" s="101"/>
      <c r="B10" s="102"/>
      <c r="C10" s="102"/>
      <c r="D10" s="103"/>
      <c r="E10" s="70">
        <v>6</v>
      </c>
      <c r="F10" s="71"/>
      <c r="G10" s="113"/>
      <c r="H10" s="113"/>
      <c r="I10" s="96"/>
      <c r="J10" s="96"/>
      <c r="K10" s="96"/>
      <c r="L10" s="97"/>
      <c r="M10" s="116"/>
      <c r="N10" s="115"/>
      <c r="O10" s="95"/>
      <c r="P10" s="95"/>
      <c r="Q10" s="95"/>
      <c r="R10" s="95"/>
      <c r="S10" s="96"/>
      <c r="T10" s="97"/>
      <c r="U10" s="114"/>
      <c r="V10" s="115"/>
      <c r="W10" s="95"/>
      <c r="X10" s="95"/>
      <c r="Y10" s="95"/>
      <c r="Z10" s="95"/>
      <c r="AA10" s="96"/>
      <c r="AB10" s="97"/>
      <c r="AC10" s="114"/>
      <c r="AD10" s="115"/>
      <c r="AE10" s="95"/>
      <c r="AF10" s="95"/>
      <c r="AG10" s="95"/>
      <c r="AH10" s="95"/>
      <c r="AI10" s="96"/>
      <c r="AJ10" s="97"/>
      <c r="AK10" s="114"/>
      <c r="AL10" s="115"/>
      <c r="AM10" s="95"/>
      <c r="AN10" s="95"/>
      <c r="AO10" s="95"/>
      <c r="AP10" s="95"/>
      <c r="AQ10" s="96"/>
      <c r="AR10" s="97"/>
    </row>
    <row r="11" spans="1:44" ht="15.75" customHeight="1" thickBot="1">
      <c r="A11" s="104"/>
      <c r="B11" s="105"/>
      <c r="C11" s="105"/>
      <c r="D11" s="105"/>
      <c r="E11" s="99" t="s">
        <v>15</v>
      </c>
      <c r="F11" s="98"/>
      <c r="G11" s="98"/>
      <c r="H11" s="98"/>
      <c r="I11" s="98"/>
      <c r="J11" s="98"/>
      <c r="K11" s="98"/>
      <c r="L11" s="100"/>
      <c r="M11" s="79"/>
      <c r="N11" s="79"/>
      <c r="O11" s="79"/>
      <c r="P11" s="79"/>
      <c r="Q11" s="79"/>
      <c r="R11" s="79"/>
      <c r="S11" s="79"/>
      <c r="T11" s="106"/>
      <c r="U11" s="112"/>
      <c r="V11" s="79"/>
      <c r="W11" s="79"/>
      <c r="X11" s="79"/>
      <c r="Y11" s="79"/>
      <c r="Z11" s="79"/>
      <c r="AA11" s="79"/>
      <c r="AB11" s="106"/>
      <c r="AC11" s="112"/>
      <c r="AD11" s="79"/>
      <c r="AE11" s="79"/>
      <c r="AF11" s="79"/>
      <c r="AG11" s="79"/>
      <c r="AH11" s="79"/>
      <c r="AI11" s="79"/>
      <c r="AJ11" s="106"/>
      <c r="AK11" s="112"/>
      <c r="AL11" s="79"/>
      <c r="AM11" s="79"/>
      <c r="AN11" s="79"/>
      <c r="AO11" s="79"/>
      <c r="AP11" s="79"/>
      <c r="AQ11" s="79"/>
      <c r="AR11" s="106"/>
    </row>
    <row r="12" spans="1:44" ht="12.75">
      <c r="A12" s="5" t="s">
        <v>17</v>
      </c>
      <c r="B12" s="6">
        <v>6</v>
      </c>
      <c r="C12" s="7">
        <v>0</v>
      </c>
      <c r="D12" s="8">
        <v>0</v>
      </c>
      <c r="E12" s="85">
        <v>6</v>
      </c>
      <c r="F12" s="86"/>
      <c r="G12" s="119"/>
      <c r="H12" s="119"/>
      <c r="I12" s="117"/>
      <c r="J12" s="117"/>
      <c r="K12" s="117"/>
      <c r="L12" s="118"/>
      <c r="M12" s="107">
        <f>ROUND(SQRT(O12*O12+Q12*Q12)*1000/(M17*1.73),0)</f>
        <v>423</v>
      </c>
      <c r="N12" s="108">
        <f>ROUND(SQRT(O12*O12+P12*P12)*1000/(6.44*1.73),0)</f>
        <v>404</v>
      </c>
      <c r="O12" s="109">
        <v>4.5</v>
      </c>
      <c r="P12" s="109"/>
      <c r="Q12" s="109">
        <v>1.08</v>
      </c>
      <c r="R12" s="109"/>
      <c r="S12" s="110">
        <f>ROUND(O12/SQRT(O12*O12+Q12*Q12),3)</f>
        <v>0.972</v>
      </c>
      <c r="T12" s="111"/>
      <c r="U12" s="107">
        <f>ROUND(SQRT(W12*W12+Y12*Y12)*1000/(U17*1.73),0)</f>
        <v>407</v>
      </c>
      <c r="V12" s="108">
        <f>ROUND(SQRT(W12*W12+X12*X12)*1000/(6.44*1.73),0)</f>
        <v>394</v>
      </c>
      <c r="W12" s="109">
        <v>4.392</v>
      </c>
      <c r="X12" s="109"/>
      <c r="Y12" s="109">
        <v>0.738</v>
      </c>
      <c r="Z12" s="109"/>
      <c r="AA12" s="110">
        <f>ROUND(W12/SQRT(W12*W12+Y12*Y12),3)</f>
        <v>0.986</v>
      </c>
      <c r="AB12" s="111"/>
      <c r="AC12" s="107">
        <f>ROUND(SQRT(AE12*AE12+AG12*AG12)*1000/(AC17*1.73),0)</f>
        <v>408</v>
      </c>
      <c r="AD12" s="108">
        <f>ROUND(SQRT(AE12*AE12+AF12*AF12)*1000/(6.44*1.73),0)</f>
        <v>399</v>
      </c>
      <c r="AE12" s="109">
        <v>4.446</v>
      </c>
      <c r="AF12" s="109"/>
      <c r="AG12" s="109">
        <v>0.594</v>
      </c>
      <c r="AH12" s="109"/>
      <c r="AI12" s="110">
        <f>ROUND(AE12/SQRT(AE12*AE12+AG12*AG12),3)</f>
        <v>0.991</v>
      </c>
      <c r="AJ12" s="111"/>
      <c r="AK12" s="107">
        <f>ROUND(SQRT(AM12*AM12+AO12*AO12)*1000/(AK17*1.73),0)</f>
        <v>421</v>
      </c>
      <c r="AL12" s="108">
        <f>ROUND(SQRT(AM12*AM12+AN12*AN12)*1000/(6.44*1.73),0)</f>
        <v>401</v>
      </c>
      <c r="AM12" s="109">
        <v>4.464</v>
      </c>
      <c r="AN12" s="109"/>
      <c r="AO12" s="109">
        <v>1.152</v>
      </c>
      <c r="AP12" s="109"/>
      <c r="AQ12" s="110">
        <f>ROUND(AM12/SQRT(AM12*AM12+AO12*AO12),3)</f>
        <v>0.968</v>
      </c>
      <c r="AR12" s="111"/>
    </row>
    <row r="13" spans="1:44" ht="12.75">
      <c r="A13" s="101"/>
      <c r="B13" s="102"/>
      <c r="C13" s="102"/>
      <c r="D13" s="103"/>
      <c r="E13" s="70">
        <v>6</v>
      </c>
      <c r="F13" s="71"/>
      <c r="G13" s="113"/>
      <c r="H13" s="113"/>
      <c r="I13" s="96"/>
      <c r="J13" s="96"/>
      <c r="K13" s="96"/>
      <c r="L13" s="97"/>
      <c r="M13" s="116"/>
      <c r="N13" s="115"/>
      <c r="O13" s="95"/>
      <c r="P13" s="95"/>
      <c r="Q13" s="95"/>
      <c r="R13" s="95"/>
      <c r="S13" s="96"/>
      <c r="T13" s="97"/>
      <c r="U13" s="114"/>
      <c r="V13" s="115"/>
      <c r="W13" s="95"/>
      <c r="X13" s="95"/>
      <c r="Y13" s="95"/>
      <c r="Z13" s="95"/>
      <c r="AA13" s="96"/>
      <c r="AB13" s="97"/>
      <c r="AC13" s="114"/>
      <c r="AD13" s="115"/>
      <c r="AE13" s="95"/>
      <c r="AF13" s="95"/>
      <c r="AG13" s="95"/>
      <c r="AH13" s="95"/>
      <c r="AI13" s="96"/>
      <c r="AJ13" s="97"/>
      <c r="AK13" s="114"/>
      <c r="AL13" s="115"/>
      <c r="AM13" s="95"/>
      <c r="AN13" s="95"/>
      <c r="AO13" s="95"/>
      <c r="AP13" s="95"/>
      <c r="AQ13" s="96"/>
      <c r="AR13" s="97"/>
    </row>
    <row r="14" spans="1:44" ht="15.75" customHeight="1" thickBot="1">
      <c r="A14" s="104"/>
      <c r="B14" s="105"/>
      <c r="C14" s="105"/>
      <c r="D14" s="105"/>
      <c r="E14" s="99" t="s">
        <v>15</v>
      </c>
      <c r="F14" s="98"/>
      <c r="G14" s="98"/>
      <c r="H14" s="98"/>
      <c r="I14" s="98"/>
      <c r="J14" s="98"/>
      <c r="K14" s="98"/>
      <c r="L14" s="100"/>
      <c r="M14" s="98"/>
      <c r="N14" s="98"/>
      <c r="O14" s="98"/>
      <c r="P14" s="79" t="s">
        <v>18</v>
      </c>
      <c r="Q14" s="79"/>
      <c r="R14" s="80"/>
      <c r="S14" s="80"/>
      <c r="T14" s="81"/>
      <c r="U14" s="99"/>
      <c r="V14" s="98"/>
      <c r="W14" s="98"/>
      <c r="X14" s="79" t="s">
        <v>18</v>
      </c>
      <c r="Y14" s="79"/>
      <c r="Z14" s="80"/>
      <c r="AA14" s="80"/>
      <c r="AB14" s="81"/>
      <c r="AC14" s="99"/>
      <c r="AD14" s="98"/>
      <c r="AE14" s="98"/>
      <c r="AF14" s="79" t="s">
        <v>18</v>
      </c>
      <c r="AG14" s="79"/>
      <c r="AH14" s="80"/>
      <c r="AI14" s="80"/>
      <c r="AJ14" s="81"/>
      <c r="AK14" s="99"/>
      <c r="AL14" s="98"/>
      <c r="AM14" s="98"/>
      <c r="AN14" s="79" t="s">
        <v>18</v>
      </c>
      <c r="AO14" s="79"/>
      <c r="AP14" s="80"/>
      <c r="AQ14" s="80"/>
      <c r="AR14" s="81"/>
    </row>
    <row r="15" spans="1:44" ht="30" customHeight="1" thickBot="1">
      <c r="A15" s="55" t="s">
        <v>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.75" customHeight="1" thickBot="1">
      <c r="A16" s="94" t="s">
        <v>6</v>
      </c>
      <c r="B16" s="89"/>
      <c r="C16" s="89" t="s">
        <v>2</v>
      </c>
      <c r="D16" s="89"/>
      <c r="E16" s="89" t="s">
        <v>20</v>
      </c>
      <c r="F16" s="89"/>
      <c r="G16" s="89"/>
      <c r="H16" s="89"/>
      <c r="I16" s="89"/>
      <c r="J16" s="89"/>
      <c r="K16" s="89"/>
      <c r="L16" s="90"/>
      <c r="M16" s="91" t="s">
        <v>21</v>
      </c>
      <c r="N16" s="92"/>
      <c r="O16" s="92"/>
      <c r="P16" s="92"/>
      <c r="Q16" s="92"/>
      <c r="R16" s="92"/>
      <c r="S16" s="92"/>
      <c r="T16" s="93"/>
      <c r="U16" s="91" t="s">
        <v>21</v>
      </c>
      <c r="V16" s="92"/>
      <c r="W16" s="92"/>
      <c r="X16" s="92"/>
      <c r="Y16" s="92"/>
      <c r="Z16" s="92"/>
      <c r="AA16" s="92"/>
      <c r="AB16" s="93"/>
      <c r="AC16" s="91" t="s">
        <v>21</v>
      </c>
      <c r="AD16" s="92"/>
      <c r="AE16" s="92"/>
      <c r="AF16" s="92"/>
      <c r="AG16" s="92"/>
      <c r="AH16" s="92"/>
      <c r="AI16" s="92"/>
      <c r="AJ16" s="93"/>
      <c r="AK16" s="91" t="s">
        <v>21</v>
      </c>
      <c r="AL16" s="92"/>
      <c r="AM16" s="92"/>
      <c r="AN16" s="92"/>
      <c r="AO16" s="92"/>
      <c r="AP16" s="92"/>
      <c r="AQ16" s="92"/>
      <c r="AR16" s="93"/>
    </row>
    <row r="17" spans="1:44" ht="12.75">
      <c r="A17" s="85">
        <v>6</v>
      </c>
      <c r="B17" s="86"/>
      <c r="C17" s="86" t="s">
        <v>22</v>
      </c>
      <c r="D17" s="86"/>
      <c r="E17" s="135" t="s">
        <v>23</v>
      </c>
      <c r="F17" s="135"/>
      <c r="G17" s="135"/>
      <c r="H17" s="135"/>
      <c r="I17" s="135"/>
      <c r="J17" s="135"/>
      <c r="K17" s="135"/>
      <c r="L17" s="136"/>
      <c r="M17" s="82">
        <v>6.32</v>
      </c>
      <c r="N17" s="83"/>
      <c r="O17" s="83"/>
      <c r="P17" s="83"/>
      <c r="Q17" s="83"/>
      <c r="R17" s="83"/>
      <c r="S17" s="83"/>
      <c r="T17" s="84"/>
      <c r="U17" s="82">
        <v>6.33</v>
      </c>
      <c r="V17" s="83"/>
      <c r="W17" s="83"/>
      <c r="X17" s="83"/>
      <c r="Y17" s="83"/>
      <c r="Z17" s="83"/>
      <c r="AA17" s="83"/>
      <c r="AB17" s="84"/>
      <c r="AC17" s="82">
        <v>6.36</v>
      </c>
      <c r="AD17" s="83"/>
      <c r="AE17" s="83"/>
      <c r="AF17" s="83"/>
      <c r="AG17" s="83"/>
      <c r="AH17" s="83"/>
      <c r="AI17" s="83"/>
      <c r="AJ17" s="84"/>
      <c r="AK17" s="82">
        <v>6.33</v>
      </c>
      <c r="AL17" s="83"/>
      <c r="AM17" s="83"/>
      <c r="AN17" s="83"/>
      <c r="AO17" s="83"/>
      <c r="AP17" s="83"/>
      <c r="AQ17" s="83"/>
      <c r="AR17" s="84"/>
    </row>
    <row r="18" spans="1:44" ht="12.75">
      <c r="A18" s="70">
        <v>6</v>
      </c>
      <c r="B18" s="71"/>
      <c r="C18" s="71" t="s">
        <v>23</v>
      </c>
      <c r="D18" s="71"/>
      <c r="E18" s="133" t="s">
        <v>22</v>
      </c>
      <c r="F18" s="133"/>
      <c r="G18" s="133"/>
      <c r="H18" s="133"/>
      <c r="I18" s="133"/>
      <c r="J18" s="133"/>
      <c r="K18" s="133"/>
      <c r="L18" s="134"/>
      <c r="M18" s="52">
        <v>5.97</v>
      </c>
      <c r="N18" s="53"/>
      <c r="O18" s="53"/>
      <c r="P18" s="53"/>
      <c r="Q18" s="53"/>
      <c r="R18" s="53"/>
      <c r="S18" s="53"/>
      <c r="T18" s="54"/>
      <c r="U18" s="52">
        <v>5.99</v>
      </c>
      <c r="V18" s="53"/>
      <c r="W18" s="53"/>
      <c r="X18" s="53"/>
      <c r="Y18" s="53"/>
      <c r="Z18" s="53"/>
      <c r="AA18" s="53"/>
      <c r="AB18" s="54"/>
      <c r="AC18" s="52">
        <v>6</v>
      </c>
      <c r="AD18" s="53"/>
      <c r="AE18" s="53"/>
      <c r="AF18" s="53"/>
      <c r="AG18" s="53"/>
      <c r="AH18" s="53"/>
      <c r="AI18" s="53"/>
      <c r="AJ18" s="54"/>
      <c r="AK18" s="52">
        <v>5.96</v>
      </c>
      <c r="AL18" s="53"/>
      <c r="AM18" s="53"/>
      <c r="AN18" s="53"/>
      <c r="AO18" s="53"/>
      <c r="AP18" s="53"/>
      <c r="AQ18" s="53"/>
      <c r="AR18" s="54"/>
    </row>
    <row r="19" spans="1:44" ht="12.75">
      <c r="A19" s="70">
        <v>6</v>
      </c>
      <c r="B19" s="71"/>
      <c r="C19" s="71" t="s">
        <v>24</v>
      </c>
      <c r="D19" s="71"/>
      <c r="E19" s="133" t="s">
        <v>25</v>
      </c>
      <c r="F19" s="133"/>
      <c r="G19" s="133"/>
      <c r="H19" s="133"/>
      <c r="I19" s="133"/>
      <c r="J19" s="133"/>
      <c r="K19" s="133"/>
      <c r="L19" s="134"/>
      <c r="M19" s="52">
        <v>6.26</v>
      </c>
      <c r="N19" s="53"/>
      <c r="O19" s="53"/>
      <c r="P19" s="53"/>
      <c r="Q19" s="53"/>
      <c r="R19" s="53"/>
      <c r="S19" s="53"/>
      <c r="T19" s="54"/>
      <c r="U19" s="52">
        <v>6.29</v>
      </c>
      <c r="V19" s="53"/>
      <c r="W19" s="53"/>
      <c r="X19" s="53"/>
      <c r="Y19" s="53"/>
      <c r="Z19" s="53"/>
      <c r="AA19" s="53"/>
      <c r="AB19" s="54"/>
      <c r="AC19" s="52">
        <v>6.31</v>
      </c>
      <c r="AD19" s="53"/>
      <c r="AE19" s="53"/>
      <c r="AF19" s="53"/>
      <c r="AG19" s="53"/>
      <c r="AH19" s="53"/>
      <c r="AI19" s="53"/>
      <c r="AJ19" s="54"/>
      <c r="AK19" s="52">
        <v>6.29</v>
      </c>
      <c r="AL19" s="53"/>
      <c r="AM19" s="53"/>
      <c r="AN19" s="53"/>
      <c r="AO19" s="53"/>
      <c r="AP19" s="53"/>
      <c r="AQ19" s="53"/>
      <c r="AR19" s="54"/>
    </row>
    <row r="20" spans="1:44" ht="13.5" thickBot="1">
      <c r="A20" s="62">
        <v>6</v>
      </c>
      <c r="B20" s="63"/>
      <c r="C20" s="63" t="s">
        <v>25</v>
      </c>
      <c r="D20" s="63"/>
      <c r="E20" s="131" t="s">
        <v>24</v>
      </c>
      <c r="F20" s="131"/>
      <c r="G20" s="131"/>
      <c r="H20" s="131"/>
      <c r="I20" s="131"/>
      <c r="J20" s="131"/>
      <c r="K20" s="131"/>
      <c r="L20" s="132"/>
      <c r="M20" s="49">
        <v>6.16</v>
      </c>
      <c r="N20" s="50"/>
      <c r="O20" s="50"/>
      <c r="P20" s="50"/>
      <c r="Q20" s="50"/>
      <c r="R20" s="50"/>
      <c r="S20" s="50"/>
      <c r="T20" s="51"/>
      <c r="U20" s="49">
        <v>6.17</v>
      </c>
      <c r="V20" s="50"/>
      <c r="W20" s="50"/>
      <c r="X20" s="50"/>
      <c r="Y20" s="50"/>
      <c r="Z20" s="50"/>
      <c r="AA20" s="50"/>
      <c r="AB20" s="51"/>
      <c r="AC20" s="49">
        <v>6.18</v>
      </c>
      <c r="AD20" s="50"/>
      <c r="AE20" s="50"/>
      <c r="AF20" s="50"/>
      <c r="AG20" s="50"/>
      <c r="AH20" s="50"/>
      <c r="AI20" s="50"/>
      <c r="AJ20" s="51"/>
      <c r="AK20" s="49">
        <v>6.16</v>
      </c>
      <c r="AL20" s="50"/>
      <c r="AM20" s="50"/>
      <c r="AN20" s="50"/>
      <c r="AO20" s="50"/>
      <c r="AP20" s="50"/>
      <c r="AQ20" s="50"/>
      <c r="AR20" s="51"/>
    </row>
    <row r="21" spans="1:44" ht="30" customHeight="1" thickBot="1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 customHeight="1">
      <c r="A22" s="76" t="s">
        <v>2</v>
      </c>
      <c r="B22" s="56"/>
      <c r="C22" s="56"/>
      <c r="D22" s="56"/>
      <c r="E22" s="56" t="s">
        <v>27</v>
      </c>
      <c r="F22" s="56"/>
      <c r="G22" s="56" t="s">
        <v>28</v>
      </c>
      <c r="H22" s="56"/>
      <c r="I22" s="56" t="s">
        <v>29</v>
      </c>
      <c r="J22" s="56"/>
      <c r="K22" s="56" t="s">
        <v>30</v>
      </c>
      <c r="L22" s="57"/>
      <c r="M22" s="58" t="s">
        <v>10</v>
      </c>
      <c r="N22" s="59"/>
      <c r="O22" s="64" t="s">
        <v>11</v>
      </c>
      <c r="P22" s="65"/>
      <c r="Q22" s="59"/>
      <c r="R22" s="64" t="s">
        <v>12</v>
      </c>
      <c r="S22" s="65"/>
      <c r="T22" s="68"/>
      <c r="U22" s="58" t="s">
        <v>10</v>
      </c>
      <c r="V22" s="59"/>
      <c r="W22" s="64" t="s">
        <v>11</v>
      </c>
      <c r="X22" s="65"/>
      <c r="Y22" s="59"/>
      <c r="Z22" s="64" t="s">
        <v>12</v>
      </c>
      <c r="AA22" s="65"/>
      <c r="AB22" s="68"/>
      <c r="AC22" s="58" t="s">
        <v>10</v>
      </c>
      <c r="AD22" s="59"/>
      <c r="AE22" s="64" t="s">
        <v>11</v>
      </c>
      <c r="AF22" s="65"/>
      <c r="AG22" s="59"/>
      <c r="AH22" s="64" t="s">
        <v>12</v>
      </c>
      <c r="AI22" s="65"/>
      <c r="AJ22" s="68"/>
      <c r="AK22" s="58" t="s">
        <v>10</v>
      </c>
      <c r="AL22" s="59"/>
      <c r="AM22" s="64" t="s">
        <v>11</v>
      </c>
      <c r="AN22" s="65"/>
      <c r="AO22" s="59"/>
      <c r="AP22" s="64" t="s">
        <v>12</v>
      </c>
      <c r="AQ22" s="65"/>
      <c r="AR22" s="68"/>
    </row>
    <row r="23" spans="1:44" ht="15.75" customHeight="1" thickBot="1">
      <c r="A23" s="77"/>
      <c r="B23" s="78"/>
      <c r="C23" s="78"/>
      <c r="D23" s="78"/>
      <c r="E23" s="9" t="s">
        <v>31</v>
      </c>
      <c r="F23" s="9" t="s">
        <v>32</v>
      </c>
      <c r="G23" s="9" t="s">
        <v>31</v>
      </c>
      <c r="H23" s="9" t="s">
        <v>32</v>
      </c>
      <c r="I23" s="9" t="s">
        <v>31</v>
      </c>
      <c r="J23" s="9" t="s">
        <v>32</v>
      </c>
      <c r="K23" s="9" t="s">
        <v>31</v>
      </c>
      <c r="L23" s="10" t="s">
        <v>32</v>
      </c>
      <c r="M23" s="60"/>
      <c r="N23" s="61"/>
      <c r="O23" s="66"/>
      <c r="P23" s="67"/>
      <c r="Q23" s="61"/>
      <c r="R23" s="66"/>
      <c r="S23" s="67"/>
      <c r="T23" s="69"/>
      <c r="U23" s="60"/>
      <c r="V23" s="61"/>
      <c r="W23" s="66"/>
      <c r="X23" s="67"/>
      <c r="Y23" s="61"/>
      <c r="Z23" s="66"/>
      <c r="AA23" s="67"/>
      <c r="AB23" s="69"/>
      <c r="AC23" s="60"/>
      <c r="AD23" s="61"/>
      <c r="AE23" s="66"/>
      <c r="AF23" s="67"/>
      <c r="AG23" s="61"/>
      <c r="AH23" s="66"/>
      <c r="AI23" s="67"/>
      <c r="AJ23" s="69"/>
      <c r="AK23" s="60"/>
      <c r="AL23" s="61"/>
      <c r="AM23" s="66"/>
      <c r="AN23" s="67"/>
      <c r="AO23" s="61"/>
      <c r="AP23" s="66"/>
      <c r="AQ23" s="67"/>
      <c r="AR23" s="69"/>
    </row>
    <row r="24" spans="1:44" ht="12.75">
      <c r="A24" s="27" t="s">
        <v>33</v>
      </c>
      <c r="B24" s="28"/>
      <c r="C24" s="28"/>
      <c r="D24" s="28"/>
      <c r="E24" s="37"/>
      <c r="F24" s="37"/>
      <c r="G24" s="37"/>
      <c r="H24" s="37"/>
      <c r="I24" s="37"/>
      <c r="J24" s="37"/>
      <c r="K24" s="37"/>
      <c r="L24" s="44"/>
      <c r="M24" s="45"/>
      <c r="N24" s="46"/>
      <c r="O24" s="47"/>
      <c r="P24" s="47"/>
      <c r="Q24" s="47"/>
      <c r="R24" s="47"/>
      <c r="S24" s="47"/>
      <c r="T24" s="48"/>
      <c r="U24" s="45"/>
      <c r="V24" s="46"/>
      <c r="W24" s="47"/>
      <c r="X24" s="47"/>
      <c r="Y24" s="47"/>
      <c r="Z24" s="47"/>
      <c r="AA24" s="47"/>
      <c r="AB24" s="48"/>
      <c r="AC24" s="45"/>
      <c r="AD24" s="46"/>
      <c r="AE24" s="47"/>
      <c r="AF24" s="47"/>
      <c r="AG24" s="47"/>
      <c r="AH24" s="47"/>
      <c r="AI24" s="47"/>
      <c r="AJ24" s="48"/>
      <c r="AK24" s="45"/>
      <c r="AL24" s="46"/>
      <c r="AM24" s="47"/>
      <c r="AN24" s="47"/>
      <c r="AO24" s="47"/>
      <c r="AP24" s="47"/>
      <c r="AQ24" s="47"/>
      <c r="AR24" s="48"/>
    </row>
    <row r="25" spans="1:44" ht="12.75">
      <c r="A25" s="23" t="s">
        <v>34</v>
      </c>
      <c r="B25" s="24"/>
      <c r="C25" s="24"/>
      <c r="D25" s="24"/>
      <c r="E25" s="11"/>
      <c r="F25" s="11"/>
      <c r="G25" s="11"/>
      <c r="H25" s="11"/>
      <c r="I25" s="11"/>
      <c r="J25" s="11"/>
      <c r="K25" s="11"/>
      <c r="L25" s="12"/>
      <c r="M25" s="21">
        <f>ROUND(SQRT(O25*O25+R25*R25)*1000/($M$17*1.73),0)</f>
        <v>289</v>
      </c>
      <c r="N25" s="22">
        <f>ROUND(SQRT(O25*O25+P25*P25)*1000/(6.44*1.73),0)</f>
        <v>235</v>
      </c>
      <c r="O25" s="29">
        <v>-2.616</v>
      </c>
      <c r="P25" s="29"/>
      <c r="Q25" s="29"/>
      <c r="R25" s="29">
        <v>-1.776</v>
      </c>
      <c r="S25" s="29"/>
      <c r="T25" s="30"/>
      <c r="U25" s="21">
        <f>ROUND(SQRT(W25*W25+Z25*Z25)*1000/($U$17*1.73),0)</f>
        <v>261</v>
      </c>
      <c r="V25" s="22">
        <f>ROUND(SQRT(W25*W25+X25*X25)*1000/(6.44*1.73),0)</f>
        <v>222</v>
      </c>
      <c r="W25" s="29">
        <v>-2.472</v>
      </c>
      <c r="X25" s="29"/>
      <c r="Y25" s="29"/>
      <c r="Z25" s="29">
        <v>-1.44</v>
      </c>
      <c r="AA25" s="29"/>
      <c r="AB25" s="30"/>
      <c r="AC25" s="21">
        <f>ROUND(SQRT(AE25*AE25+AH25*AH25)*1000/($AC$17*1.73),0)</f>
        <v>246</v>
      </c>
      <c r="AD25" s="22">
        <f>ROUND(SQRT(AE25*AE25+AF25*AF25)*1000/(6.44*1.73),0)</f>
        <v>218</v>
      </c>
      <c r="AE25" s="29">
        <v>-2.424</v>
      </c>
      <c r="AF25" s="29"/>
      <c r="AG25" s="29"/>
      <c r="AH25" s="29">
        <v>-1.2</v>
      </c>
      <c r="AI25" s="29"/>
      <c r="AJ25" s="30"/>
      <c r="AK25" s="21">
        <f>ROUND(SQRT(AM25*AM25+AP25*AP25)*1000/($AK$17*1.73),0)</f>
        <v>277</v>
      </c>
      <c r="AL25" s="22">
        <f>ROUND(SQRT(AM25*AM25+AN25*AN25)*1000/(6.44*1.73),0)</f>
        <v>218</v>
      </c>
      <c r="AM25" s="29">
        <v>-2.424</v>
      </c>
      <c r="AN25" s="29"/>
      <c r="AO25" s="29"/>
      <c r="AP25" s="29">
        <v>-1.824</v>
      </c>
      <c r="AQ25" s="29"/>
      <c r="AR25" s="30"/>
    </row>
    <row r="26" spans="1:44" ht="12.75">
      <c r="A26" s="23" t="s">
        <v>46</v>
      </c>
      <c r="B26" s="24"/>
      <c r="C26" s="24"/>
      <c r="D26" s="24"/>
      <c r="E26" s="11"/>
      <c r="F26" s="11"/>
      <c r="G26" s="11"/>
      <c r="H26" s="11"/>
      <c r="I26" s="11"/>
      <c r="J26" s="11"/>
      <c r="K26" s="11"/>
      <c r="L26" s="12"/>
      <c r="M26" s="21">
        <f>ROUND(SQRT(O26*O26+R26*R26)*1000/($M$17*1.73),0)</f>
        <v>2</v>
      </c>
      <c r="N26" s="22">
        <f>ROUND(SQRT(O26*O26+P26*P26)*1000/(6.44*1.73),0)</f>
        <v>0</v>
      </c>
      <c r="O26" s="29">
        <v>0</v>
      </c>
      <c r="P26" s="29"/>
      <c r="Q26" s="29"/>
      <c r="R26" s="29">
        <v>-0.017</v>
      </c>
      <c r="S26" s="29"/>
      <c r="T26" s="30"/>
      <c r="U26" s="21">
        <f>ROUND(SQRT(W26*W26+Z26*Z26)*1000/($U$17*1.73),0)</f>
        <v>1</v>
      </c>
      <c r="V26" s="22">
        <f>ROUND(SQRT(W26*W26+X26*X26)*1000/(6.44*1.73),0)</f>
        <v>0</v>
      </c>
      <c r="W26" s="29">
        <v>-0.002</v>
      </c>
      <c r="X26" s="29"/>
      <c r="Y26" s="29"/>
      <c r="Z26" s="29">
        <v>-0.014</v>
      </c>
      <c r="AA26" s="29"/>
      <c r="AB26" s="30"/>
      <c r="AC26" s="21">
        <f>ROUND(SQRT(AE26*AE26+AH26*AH26)*1000/($AC$17*1.73),0)</f>
        <v>1</v>
      </c>
      <c r="AD26" s="22">
        <f>ROUND(SQRT(AE26*AE26+AF26*AF26)*1000/(6.44*1.73),0)</f>
        <v>0</v>
      </c>
      <c r="AE26" s="29">
        <v>-0.002</v>
      </c>
      <c r="AF26" s="29"/>
      <c r="AG26" s="29"/>
      <c r="AH26" s="29">
        <v>-0.014</v>
      </c>
      <c r="AI26" s="29"/>
      <c r="AJ26" s="30"/>
      <c r="AK26" s="21">
        <f>ROUND(SQRT(AM26*AM26+AP26*AP26)*1000/($AK$17*1.73),0)</f>
        <v>1</v>
      </c>
      <c r="AL26" s="22">
        <f>ROUND(SQRT(AM26*AM26+AN26*AN26)*1000/(6.44*1.73),0)</f>
        <v>0</v>
      </c>
      <c r="AM26" s="29">
        <v>-0.002</v>
      </c>
      <c r="AN26" s="29"/>
      <c r="AO26" s="29"/>
      <c r="AP26" s="29">
        <v>-0.014</v>
      </c>
      <c r="AQ26" s="29"/>
      <c r="AR26" s="30"/>
    </row>
    <row r="27" spans="1:44" ht="12.75">
      <c r="A27" s="23" t="s">
        <v>42</v>
      </c>
      <c r="B27" s="24"/>
      <c r="C27" s="24"/>
      <c r="D27" s="24"/>
      <c r="E27" s="11"/>
      <c r="F27" s="11"/>
      <c r="G27" s="11"/>
      <c r="H27" s="11"/>
      <c r="I27" s="11"/>
      <c r="J27" s="11"/>
      <c r="K27" s="11"/>
      <c r="L27" s="12"/>
      <c r="M27" s="21">
        <f>ROUND(SQRT(O27*O27+R27*R27)*1000/($M$17*1.73),0)</f>
        <v>177</v>
      </c>
      <c r="N27" s="22">
        <f>ROUND(SQRT(O27*O27+P27*P27)*1000/(6.44*1.73),0)</f>
        <v>149</v>
      </c>
      <c r="O27" s="29">
        <v>-1.656</v>
      </c>
      <c r="P27" s="29"/>
      <c r="Q27" s="29"/>
      <c r="R27" s="29">
        <v>1.008</v>
      </c>
      <c r="S27" s="29"/>
      <c r="T27" s="30"/>
      <c r="U27" s="21">
        <f>ROUND(SQRT(W27*W27+Z27*Z27)*1000/($U$17*1.73),0)</f>
        <v>177</v>
      </c>
      <c r="V27" s="22">
        <f>ROUND(SQRT(W27*W27+X27*X27)*1000/(6.44*1.73),0)</f>
        <v>150</v>
      </c>
      <c r="W27" s="29">
        <v>-1.67</v>
      </c>
      <c r="X27" s="29"/>
      <c r="Y27" s="29"/>
      <c r="Z27" s="29">
        <v>0.994</v>
      </c>
      <c r="AA27" s="29"/>
      <c r="AB27" s="30"/>
      <c r="AC27" s="21">
        <f>ROUND(SQRT(AE27*AE27+AH27*AH27)*1000/($AC$17*1.73),0)</f>
        <v>181</v>
      </c>
      <c r="AD27" s="22">
        <f>ROUND(SQRT(AE27*AE27+AF27*AF27)*1000/(6.44*1.73),0)</f>
        <v>159</v>
      </c>
      <c r="AE27" s="29">
        <v>-1.771</v>
      </c>
      <c r="AF27" s="29"/>
      <c r="AG27" s="29"/>
      <c r="AH27" s="29">
        <v>0.922</v>
      </c>
      <c r="AI27" s="29"/>
      <c r="AJ27" s="30"/>
      <c r="AK27" s="21">
        <f>ROUND(SQRT(AM27*AM27+AP27*AP27)*1000/($AK$17*1.73),0)</f>
        <v>185</v>
      </c>
      <c r="AL27" s="22">
        <f>ROUND(SQRT(AM27*AM27+AN27*AN27)*1000/(6.44*1.73),0)</f>
        <v>160</v>
      </c>
      <c r="AM27" s="29">
        <v>-1.786</v>
      </c>
      <c r="AN27" s="29"/>
      <c r="AO27" s="29"/>
      <c r="AP27" s="29">
        <v>0.965</v>
      </c>
      <c r="AQ27" s="29"/>
      <c r="AR27" s="30"/>
    </row>
    <row r="28" spans="1:44" ht="12.75">
      <c r="A28" s="23" t="s">
        <v>63</v>
      </c>
      <c r="B28" s="24"/>
      <c r="C28" s="24"/>
      <c r="D28" s="24"/>
      <c r="E28" s="11"/>
      <c r="F28" s="11"/>
      <c r="G28" s="11"/>
      <c r="H28" s="11"/>
      <c r="I28" s="11"/>
      <c r="J28" s="11"/>
      <c r="K28" s="11"/>
      <c r="L28" s="12"/>
      <c r="M28" s="21">
        <f>ROUND(SQRT(O28*O28+R28*R28)*1000/($M$17*1.73),0)</f>
        <v>34</v>
      </c>
      <c r="N28" s="22">
        <f>ROUND(SQRT(O28*O28+P28*P28)*1000/(6.44*1.73),0)</f>
        <v>20</v>
      </c>
      <c r="O28" s="29">
        <v>-0.221</v>
      </c>
      <c r="P28" s="29"/>
      <c r="Q28" s="29"/>
      <c r="R28" s="29">
        <v>-0.298</v>
      </c>
      <c r="S28" s="29"/>
      <c r="T28" s="30"/>
      <c r="U28" s="21">
        <f>ROUND(SQRT(W28*W28+Z28*Z28)*1000/($U$17*1.73),0)</f>
        <v>34</v>
      </c>
      <c r="V28" s="22">
        <f>ROUND(SQRT(W28*W28+X28*X28)*1000/(6.44*1.73),0)</f>
        <v>20</v>
      </c>
      <c r="W28" s="29">
        <v>-0.221</v>
      </c>
      <c r="X28" s="29"/>
      <c r="Y28" s="29"/>
      <c r="Z28" s="29">
        <v>-0.298</v>
      </c>
      <c r="AA28" s="29"/>
      <c r="AB28" s="30"/>
      <c r="AC28" s="21">
        <f>ROUND(SQRT(AE28*AE28+AH28*AH28)*1000/($AC$17*1.73),0)</f>
        <v>34</v>
      </c>
      <c r="AD28" s="22">
        <f>ROUND(SQRT(AE28*AE28+AF28*AF28)*1000/(6.44*1.73),0)</f>
        <v>20</v>
      </c>
      <c r="AE28" s="29">
        <v>-0.221</v>
      </c>
      <c r="AF28" s="29"/>
      <c r="AG28" s="29"/>
      <c r="AH28" s="29">
        <v>-0.307</v>
      </c>
      <c r="AI28" s="29"/>
      <c r="AJ28" s="30"/>
      <c r="AK28" s="21">
        <f>ROUND(SQRT(AM28*AM28+AP28*AP28)*1000/($AK$17*1.73),0)</f>
        <v>34</v>
      </c>
      <c r="AL28" s="22">
        <f>ROUND(SQRT(AM28*AM28+AN28*AN28)*1000/(6.44*1.73),0)</f>
        <v>20</v>
      </c>
      <c r="AM28" s="29">
        <v>-0.221</v>
      </c>
      <c r="AN28" s="29"/>
      <c r="AO28" s="29"/>
      <c r="AP28" s="29">
        <v>-0.298</v>
      </c>
      <c r="AQ28" s="29"/>
      <c r="AR28" s="30"/>
    </row>
    <row r="29" spans="1:44" ht="13.5" thickBot="1">
      <c r="A29" s="25" t="s">
        <v>35</v>
      </c>
      <c r="B29" s="26"/>
      <c r="C29" s="26"/>
      <c r="D29" s="26"/>
      <c r="E29" s="11"/>
      <c r="F29" s="11"/>
      <c r="G29" s="11"/>
      <c r="H29" s="11"/>
      <c r="I29" s="11"/>
      <c r="J29" s="11"/>
      <c r="K29" s="11"/>
      <c r="L29" s="12"/>
      <c r="M29" s="21">
        <f>ROUND(SQRT(O29*O29+R29*R29)*1000/($M$17*1.73),0)</f>
        <v>0</v>
      </c>
      <c r="N29" s="22">
        <f>ROUND(SQRT(O29*O29+P29*P29)*1000/(6.44*1.73),0)</f>
        <v>0</v>
      </c>
      <c r="O29" s="29">
        <v>0</v>
      </c>
      <c r="P29" s="29"/>
      <c r="Q29" s="29"/>
      <c r="R29" s="29">
        <v>0</v>
      </c>
      <c r="S29" s="29"/>
      <c r="T29" s="30"/>
      <c r="U29" s="21">
        <f>ROUND(SQRT(W29*W29+Z29*Z29)*1000/($U$17*1.73),0)</f>
        <v>0</v>
      </c>
      <c r="V29" s="22">
        <f>ROUND(SQRT(W29*W29+X29*X29)*1000/(6.44*1.73),0)</f>
        <v>0</v>
      </c>
      <c r="W29" s="29">
        <v>0</v>
      </c>
      <c r="X29" s="29"/>
      <c r="Y29" s="29"/>
      <c r="Z29" s="29">
        <v>0</v>
      </c>
      <c r="AA29" s="29"/>
      <c r="AB29" s="30"/>
      <c r="AC29" s="21">
        <f>ROUND(SQRT(AE29*AE29+AH29*AH29)*1000/($AC$17*1.73),0)</f>
        <v>0</v>
      </c>
      <c r="AD29" s="22">
        <f>ROUND(SQRT(AE29*AE29+AF29*AF29)*1000/(6.44*1.73),0)</f>
        <v>0</v>
      </c>
      <c r="AE29" s="29">
        <v>0</v>
      </c>
      <c r="AF29" s="29"/>
      <c r="AG29" s="29"/>
      <c r="AH29" s="29">
        <v>0</v>
      </c>
      <c r="AI29" s="29"/>
      <c r="AJ29" s="30"/>
      <c r="AK29" s="21">
        <f>ROUND(SQRT(AM29*AM29+AP29*AP29)*1000/($AK$17*1.73),0)</f>
        <v>0</v>
      </c>
      <c r="AL29" s="22">
        <f>ROUND(SQRT(AM29*AM29+AN29*AN29)*1000/(6.44*1.73),0)</f>
        <v>0</v>
      </c>
      <c r="AM29" s="29">
        <v>0</v>
      </c>
      <c r="AN29" s="29"/>
      <c r="AO29" s="29"/>
      <c r="AP29" s="29">
        <v>0</v>
      </c>
      <c r="AQ29" s="29"/>
      <c r="AR29" s="30"/>
    </row>
    <row r="30" spans="1:44" ht="12.75">
      <c r="A30" s="27" t="s">
        <v>40</v>
      </c>
      <c r="B30" s="28"/>
      <c r="C30" s="28"/>
      <c r="D30" s="28"/>
      <c r="E30" s="37"/>
      <c r="F30" s="37"/>
      <c r="G30" s="37"/>
      <c r="H30" s="37"/>
      <c r="I30" s="37"/>
      <c r="J30" s="37"/>
      <c r="K30" s="37"/>
      <c r="L30" s="44"/>
      <c r="M30" s="45"/>
      <c r="N30" s="46"/>
      <c r="O30" s="47"/>
      <c r="P30" s="47"/>
      <c r="Q30" s="47"/>
      <c r="R30" s="47"/>
      <c r="S30" s="47"/>
      <c r="T30" s="48"/>
      <c r="U30" s="45"/>
      <c r="V30" s="46"/>
      <c r="W30" s="47"/>
      <c r="X30" s="47"/>
      <c r="Y30" s="47"/>
      <c r="Z30" s="47"/>
      <c r="AA30" s="47"/>
      <c r="AB30" s="48"/>
      <c r="AC30" s="45"/>
      <c r="AD30" s="46"/>
      <c r="AE30" s="47"/>
      <c r="AF30" s="47"/>
      <c r="AG30" s="47"/>
      <c r="AH30" s="47"/>
      <c r="AI30" s="47"/>
      <c r="AJ30" s="48"/>
      <c r="AK30" s="45"/>
      <c r="AL30" s="46"/>
      <c r="AM30" s="47"/>
      <c r="AN30" s="47"/>
      <c r="AO30" s="47"/>
      <c r="AP30" s="47"/>
      <c r="AQ30" s="47"/>
      <c r="AR30" s="48"/>
    </row>
    <row r="31" spans="1:44" ht="12.75">
      <c r="A31" s="23" t="s">
        <v>41</v>
      </c>
      <c r="B31" s="24"/>
      <c r="C31" s="24"/>
      <c r="D31" s="24"/>
      <c r="E31" s="11"/>
      <c r="F31" s="11"/>
      <c r="G31" s="11"/>
      <c r="H31" s="11"/>
      <c r="I31" s="11"/>
      <c r="J31" s="11"/>
      <c r="K31" s="11"/>
      <c r="L31" s="12"/>
      <c r="M31" s="21">
        <f>ROUND(SQRT(O31*O31+R31*R31)*1000/($M$18*1.73),0)</f>
        <v>185</v>
      </c>
      <c r="N31" s="22">
        <f>ROUND(SQRT(O31*O31+P31*P31)*1000/(6.44*1.73),0)</f>
        <v>152</v>
      </c>
      <c r="O31" s="29">
        <v>1.69</v>
      </c>
      <c r="P31" s="29"/>
      <c r="Q31" s="29"/>
      <c r="R31" s="29">
        <v>0.883</v>
      </c>
      <c r="S31" s="29"/>
      <c r="T31" s="30"/>
      <c r="U31" s="21">
        <f>ROUND(SQRT(W31*W31+Z31*Z31)*1000/($U$18*1.73),0)</f>
        <v>188</v>
      </c>
      <c r="V31" s="22">
        <f>ROUND(SQRT(W31*W31+X31*X31)*1000/(6.44*1.73),0)</f>
        <v>153</v>
      </c>
      <c r="W31" s="29">
        <v>1.709</v>
      </c>
      <c r="X31" s="29"/>
      <c r="Y31" s="29"/>
      <c r="Z31" s="29">
        <v>0.941</v>
      </c>
      <c r="AA31" s="29"/>
      <c r="AB31" s="30"/>
      <c r="AC31" s="21">
        <f>ROUND(SQRT(AE31*AE31+AH31*AH31)*1000/($AC$18*1.73),0)</f>
        <v>180</v>
      </c>
      <c r="AD31" s="22">
        <f>ROUND(SQRT(AE31*AE31+AF31*AF31)*1000/(6.44*1.73),0)</f>
        <v>148</v>
      </c>
      <c r="AE31" s="29">
        <v>1.651</v>
      </c>
      <c r="AF31" s="29"/>
      <c r="AG31" s="29"/>
      <c r="AH31" s="29">
        <v>0.883</v>
      </c>
      <c r="AI31" s="29"/>
      <c r="AJ31" s="30"/>
      <c r="AK31" s="21">
        <f>ROUND(SQRT(AM31*AM31+AP31*AP31)*1000/($AK$18*1.73),0)</f>
        <v>186</v>
      </c>
      <c r="AL31" s="22">
        <f>ROUND(SQRT(AM31*AM31+AN31*AN31)*1000/(6.44*1.73),0)</f>
        <v>152</v>
      </c>
      <c r="AM31" s="29">
        <v>1.69</v>
      </c>
      <c r="AN31" s="29"/>
      <c r="AO31" s="29"/>
      <c r="AP31" s="29">
        <v>0.902</v>
      </c>
      <c r="AQ31" s="29"/>
      <c r="AR31" s="30"/>
    </row>
    <row r="32" spans="1:44" ht="12.75">
      <c r="A32" s="25" t="s">
        <v>36</v>
      </c>
      <c r="B32" s="26"/>
      <c r="C32" s="26"/>
      <c r="D32" s="26"/>
      <c r="E32" s="11"/>
      <c r="F32" s="11"/>
      <c r="G32" s="11"/>
      <c r="H32" s="11"/>
      <c r="I32" s="11"/>
      <c r="J32" s="11"/>
      <c r="K32" s="11"/>
      <c r="L32" s="12"/>
      <c r="M32" s="21">
        <f aca="true" t="shared" si="0" ref="M32:M38">ROUND(SQRT(O32*O32+R32*R32)*1000/($M$18*1.73),0)</f>
        <v>0</v>
      </c>
      <c r="N32" s="22">
        <f aca="true" t="shared" si="1" ref="N32:N38">ROUND(SQRT(O32*O32+P32*P32)*1000/(6.44*1.73),0)</f>
        <v>0</v>
      </c>
      <c r="O32" s="29">
        <v>0</v>
      </c>
      <c r="P32" s="29"/>
      <c r="Q32" s="29"/>
      <c r="R32" s="29">
        <v>0</v>
      </c>
      <c r="S32" s="29"/>
      <c r="T32" s="30"/>
      <c r="U32" s="21">
        <f aca="true" t="shared" si="2" ref="U32:U38">ROUND(SQRT(W32*W32+Z32*Z32)*1000/($U$18*1.73),0)</f>
        <v>0</v>
      </c>
      <c r="V32" s="22">
        <f aca="true" t="shared" si="3" ref="V32:V38">ROUND(SQRT(W32*W32+X32*X32)*1000/(6.44*1.73),0)</f>
        <v>0</v>
      </c>
      <c r="W32" s="29">
        <v>0</v>
      </c>
      <c r="X32" s="29"/>
      <c r="Y32" s="29"/>
      <c r="Z32" s="29">
        <v>0</v>
      </c>
      <c r="AA32" s="29"/>
      <c r="AB32" s="30"/>
      <c r="AC32" s="21">
        <f aca="true" t="shared" si="4" ref="AC32:AC38">ROUND(SQRT(AE32*AE32+AH32*AH32)*1000/($AC$18*1.73),0)</f>
        <v>0</v>
      </c>
      <c r="AD32" s="22">
        <f aca="true" t="shared" si="5" ref="AD32:AD38">ROUND(SQRT(AE32*AE32+AF32*AF32)*1000/(6.44*1.73),0)</f>
        <v>0</v>
      </c>
      <c r="AE32" s="29">
        <v>0</v>
      </c>
      <c r="AF32" s="29"/>
      <c r="AG32" s="29"/>
      <c r="AH32" s="29">
        <v>0</v>
      </c>
      <c r="AI32" s="29"/>
      <c r="AJ32" s="30"/>
      <c r="AK32" s="21">
        <f aca="true" t="shared" si="6" ref="AK32:AK38">ROUND(SQRT(AM32*AM32+AP32*AP32)*1000/($AK$18*1.73),0)</f>
        <v>0</v>
      </c>
      <c r="AL32" s="22">
        <f aca="true" t="shared" si="7" ref="AL32:AL38">ROUND(SQRT(AM32*AM32+AN32*AN32)*1000/(6.44*1.73),0)</f>
        <v>0</v>
      </c>
      <c r="AM32" s="29">
        <v>0</v>
      </c>
      <c r="AN32" s="29"/>
      <c r="AO32" s="29"/>
      <c r="AP32" s="29">
        <v>0</v>
      </c>
      <c r="AQ32" s="29"/>
      <c r="AR32" s="30"/>
    </row>
    <row r="33" spans="1:44" ht="12.75">
      <c r="A33" s="23" t="s">
        <v>39</v>
      </c>
      <c r="B33" s="24"/>
      <c r="C33" s="24"/>
      <c r="D33" s="24"/>
      <c r="E33" s="11"/>
      <c r="F33" s="11"/>
      <c r="G33" s="11"/>
      <c r="H33" s="11"/>
      <c r="I33" s="11"/>
      <c r="J33" s="11"/>
      <c r="K33" s="11"/>
      <c r="L33" s="12"/>
      <c r="M33" s="21">
        <f t="shared" si="0"/>
        <v>6</v>
      </c>
      <c r="N33" s="22">
        <f t="shared" si="1"/>
        <v>5</v>
      </c>
      <c r="O33" s="29">
        <v>-0.061</v>
      </c>
      <c r="P33" s="29"/>
      <c r="Q33" s="29"/>
      <c r="R33" s="29">
        <v>-0.022</v>
      </c>
      <c r="S33" s="29"/>
      <c r="T33" s="30"/>
      <c r="U33" s="21">
        <f t="shared" si="2"/>
        <v>6</v>
      </c>
      <c r="V33" s="22">
        <f t="shared" si="3"/>
        <v>5</v>
      </c>
      <c r="W33" s="29">
        <v>-0.059</v>
      </c>
      <c r="X33" s="29"/>
      <c r="Y33" s="29"/>
      <c r="Z33" s="29">
        <v>-0.022</v>
      </c>
      <c r="AA33" s="29"/>
      <c r="AB33" s="30"/>
      <c r="AC33" s="21">
        <f t="shared" si="4"/>
        <v>6</v>
      </c>
      <c r="AD33" s="22">
        <f t="shared" si="5"/>
        <v>5</v>
      </c>
      <c r="AE33" s="29">
        <v>-0.059</v>
      </c>
      <c r="AF33" s="29"/>
      <c r="AG33" s="29"/>
      <c r="AH33" s="29">
        <v>-0.022</v>
      </c>
      <c r="AI33" s="29"/>
      <c r="AJ33" s="30"/>
      <c r="AK33" s="21">
        <f t="shared" si="6"/>
        <v>6</v>
      </c>
      <c r="AL33" s="22">
        <f t="shared" si="7"/>
        <v>5</v>
      </c>
      <c r="AM33" s="29">
        <v>-0.059</v>
      </c>
      <c r="AN33" s="29"/>
      <c r="AO33" s="29"/>
      <c r="AP33" s="29">
        <v>-0.022</v>
      </c>
      <c r="AQ33" s="29"/>
      <c r="AR33" s="30"/>
    </row>
    <row r="34" spans="1:44" ht="12.75">
      <c r="A34" s="23" t="s">
        <v>64</v>
      </c>
      <c r="B34" s="24"/>
      <c r="C34" s="24"/>
      <c r="D34" s="24"/>
      <c r="E34" s="11"/>
      <c r="F34" s="11"/>
      <c r="G34" s="11"/>
      <c r="H34" s="11"/>
      <c r="I34" s="11"/>
      <c r="J34" s="11"/>
      <c r="K34" s="11"/>
      <c r="L34" s="12"/>
      <c r="M34" s="21">
        <f t="shared" si="0"/>
        <v>58</v>
      </c>
      <c r="N34" s="22">
        <f t="shared" si="1"/>
        <v>38</v>
      </c>
      <c r="O34" s="29">
        <v>-0.418</v>
      </c>
      <c r="P34" s="29"/>
      <c r="Q34" s="29"/>
      <c r="R34" s="29">
        <v>-0.432</v>
      </c>
      <c r="S34" s="29"/>
      <c r="T34" s="30"/>
      <c r="U34" s="21">
        <f t="shared" si="2"/>
        <v>56</v>
      </c>
      <c r="V34" s="22">
        <f t="shared" si="3"/>
        <v>35</v>
      </c>
      <c r="W34" s="29">
        <v>-0.389</v>
      </c>
      <c r="X34" s="29"/>
      <c r="Y34" s="29"/>
      <c r="Z34" s="29">
        <v>-0.432</v>
      </c>
      <c r="AA34" s="29"/>
      <c r="AB34" s="30"/>
      <c r="AC34" s="21">
        <f t="shared" si="4"/>
        <v>55</v>
      </c>
      <c r="AD34" s="22">
        <f t="shared" si="5"/>
        <v>34</v>
      </c>
      <c r="AE34" s="29">
        <v>-0.374</v>
      </c>
      <c r="AF34" s="29"/>
      <c r="AG34" s="29"/>
      <c r="AH34" s="29">
        <v>-0.427</v>
      </c>
      <c r="AI34" s="29"/>
      <c r="AJ34" s="30"/>
      <c r="AK34" s="21">
        <f t="shared" si="6"/>
        <v>54</v>
      </c>
      <c r="AL34" s="22">
        <f t="shared" si="7"/>
        <v>33</v>
      </c>
      <c r="AM34" s="29">
        <v>-0.37</v>
      </c>
      <c r="AN34" s="29"/>
      <c r="AO34" s="29"/>
      <c r="AP34" s="29">
        <v>-0.413</v>
      </c>
      <c r="AQ34" s="29"/>
      <c r="AR34" s="30"/>
    </row>
    <row r="35" spans="1:44" ht="12.75">
      <c r="A35" s="23" t="s">
        <v>38</v>
      </c>
      <c r="B35" s="24"/>
      <c r="C35" s="24"/>
      <c r="D35" s="24"/>
      <c r="E35" s="11"/>
      <c r="F35" s="11"/>
      <c r="G35" s="11"/>
      <c r="H35" s="11"/>
      <c r="I35" s="11"/>
      <c r="J35" s="11"/>
      <c r="K35" s="11"/>
      <c r="L35" s="12"/>
      <c r="M35" s="21">
        <f t="shared" si="0"/>
        <v>131</v>
      </c>
      <c r="N35" s="22">
        <f t="shared" si="1"/>
        <v>115</v>
      </c>
      <c r="O35" s="29">
        <v>-1.282</v>
      </c>
      <c r="P35" s="29"/>
      <c r="Q35" s="29"/>
      <c r="R35" s="29">
        <v>-0.418</v>
      </c>
      <c r="S35" s="29"/>
      <c r="T35" s="30"/>
      <c r="U35" s="21">
        <f t="shared" si="2"/>
        <v>134</v>
      </c>
      <c r="V35" s="22">
        <f t="shared" si="3"/>
        <v>118</v>
      </c>
      <c r="W35" s="29">
        <v>-1.31</v>
      </c>
      <c r="X35" s="29"/>
      <c r="Y35" s="29"/>
      <c r="Z35" s="29">
        <v>-0.475</v>
      </c>
      <c r="AA35" s="29"/>
      <c r="AB35" s="30"/>
      <c r="AC35" s="21">
        <f t="shared" si="4"/>
        <v>129</v>
      </c>
      <c r="AD35" s="22">
        <f t="shared" si="5"/>
        <v>114</v>
      </c>
      <c r="AE35" s="29">
        <v>-1.267</v>
      </c>
      <c r="AF35" s="29"/>
      <c r="AG35" s="29"/>
      <c r="AH35" s="29">
        <v>-0.432</v>
      </c>
      <c r="AI35" s="29"/>
      <c r="AJ35" s="30"/>
      <c r="AK35" s="21">
        <f t="shared" si="6"/>
        <v>135</v>
      </c>
      <c r="AL35" s="22">
        <f t="shared" si="7"/>
        <v>118</v>
      </c>
      <c r="AM35" s="29">
        <v>-1.31</v>
      </c>
      <c r="AN35" s="29"/>
      <c r="AO35" s="29"/>
      <c r="AP35" s="29">
        <v>-0.461</v>
      </c>
      <c r="AQ35" s="29"/>
      <c r="AR35" s="30"/>
    </row>
    <row r="36" spans="1:44" ht="12.75">
      <c r="A36" s="25" t="s">
        <v>43</v>
      </c>
      <c r="B36" s="26"/>
      <c r="C36" s="26"/>
      <c r="D36" s="26"/>
      <c r="E36" s="11"/>
      <c r="F36" s="11"/>
      <c r="G36" s="11"/>
      <c r="H36" s="11"/>
      <c r="I36" s="11"/>
      <c r="J36" s="11"/>
      <c r="K36" s="11"/>
      <c r="L36" s="12"/>
      <c r="M36" s="21">
        <f t="shared" si="0"/>
        <v>0</v>
      </c>
      <c r="N36" s="22">
        <f t="shared" si="1"/>
        <v>0</v>
      </c>
      <c r="O36" s="29">
        <v>0</v>
      </c>
      <c r="P36" s="29"/>
      <c r="Q36" s="29"/>
      <c r="R36" s="29">
        <v>0</v>
      </c>
      <c r="S36" s="29"/>
      <c r="T36" s="30"/>
      <c r="U36" s="21">
        <f t="shared" si="2"/>
        <v>0</v>
      </c>
      <c r="V36" s="22">
        <f t="shared" si="3"/>
        <v>0</v>
      </c>
      <c r="W36" s="29">
        <v>0</v>
      </c>
      <c r="X36" s="29"/>
      <c r="Y36" s="29"/>
      <c r="Z36" s="29">
        <v>0</v>
      </c>
      <c r="AA36" s="29"/>
      <c r="AB36" s="30"/>
      <c r="AC36" s="21">
        <f t="shared" si="4"/>
        <v>0</v>
      </c>
      <c r="AD36" s="22">
        <f t="shared" si="5"/>
        <v>0</v>
      </c>
      <c r="AE36" s="29">
        <v>0</v>
      </c>
      <c r="AF36" s="29"/>
      <c r="AG36" s="29"/>
      <c r="AH36" s="29">
        <v>0</v>
      </c>
      <c r="AI36" s="29"/>
      <c r="AJ36" s="30"/>
      <c r="AK36" s="21">
        <f t="shared" si="6"/>
        <v>0</v>
      </c>
      <c r="AL36" s="22">
        <f t="shared" si="7"/>
        <v>0</v>
      </c>
      <c r="AM36" s="29">
        <v>0</v>
      </c>
      <c r="AN36" s="29"/>
      <c r="AO36" s="29"/>
      <c r="AP36" s="29">
        <v>0</v>
      </c>
      <c r="AQ36" s="29"/>
      <c r="AR36" s="30"/>
    </row>
    <row r="37" spans="1:44" ht="12.75">
      <c r="A37" s="25" t="s">
        <v>44</v>
      </c>
      <c r="B37" s="26"/>
      <c r="C37" s="26"/>
      <c r="D37" s="26"/>
      <c r="E37" s="11"/>
      <c r="F37" s="11"/>
      <c r="G37" s="11"/>
      <c r="H37" s="11"/>
      <c r="I37" s="11"/>
      <c r="J37" s="11"/>
      <c r="K37" s="11"/>
      <c r="L37" s="12"/>
      <c r="M37" s="21">
        <f t="shared" si="0"/>
        <v>0</v>
      </c>
      <c r="N37" s="22">
        <f t="shared" si="1"/>
        <v>0</v>
      </c>
      <c r="O37" s="29">
        <v>0</v>
      </c>
      <c r="P37" s="29"/>
      <c r="Q37" s="29"/>
      <c r="R37" s="29">
        <v>0</v>
      </c>
      <c r="S37" s="29"/>
      <c r="T37" s="30"/>
      <c r="U37" s="21">
        <f t="shared" si="2"/>
        <v>0</v>
      </c>
      <c r="V37" s="22">
        <f t="shared" si="3"/>
        <v>0</v>
      </c>
      <c r="W37" s="29">
        <v>0</v>
      </c>
      <c r="X37" s="29"/>
      <c r="Y37" s="29"/>
      <c r="Z37" s="29">
        <v>0</v>
      </c>
      <c r="AA37" s="29"/>
      <c r="AB37" s="30"/>
      <c r="AC37" s="21">
        <f t="shared" si="4"/>
        <v>0</v>
      </c>
      <c r="AD37" s="22">
        <f t="shared" si="5"/>
        <v>0</v>
      </c>
      <c r="AE37" s="29">
        <v>0</v>
      </c>
      <c r="AF37" s="29"/>
      <c r="AG37" s="29"/>
      <c r="AH37" s="29">
        <v>0</v>
      </c>
      <c r="AI37" s="29"/>
      <c r="AJ37" s="30"/>
      <c r="AK37" s="21">
        <f t="shared" si="6"/>
        <v>0</v>
      </c>
      <c r="AL37" s="22">
        <f t="shared" si="7"/>
        <v>0</v>
      </c>
      <c r="AM37" s="29">
        <v>0</v>
      </c>
      <c r="AN37" s="29"/>
      <c r="AO37" s="29"/>
      <c r="AP37" s="29">
        <v>0</v>
      </c>
      <c r="AQ37" s="29"/>
      <c r="AR37" s="30"/>
    </row>
    <row r="38" spans="1:44" ht="13.5" thickBot="1">
      <c r="A38" s="25" t="s">
        <v>45</v>
      </c>
      <c r="B38" s="26"/>
      <c r="C38" s="26"/>
      <c r="D38" s="26"/>
      <c r="E38" s="13"/>
      <c r="F38" s="13"/>
      <c r="G38" s="13"/>
      <c r="H38" s="13"/>
      <c r="I38" s="13"/>
      <c r="J38" s="13"/>
      <c r="K38" s="13"/>
      <c r="L38" s="14"/>
      <c r="M38" s="21">
        <f t="shared" si="0"/>
        <v>0</v>
      </c>
      <c r="N38" s="22">
        <f t="shared" si="1"/>
        <v>0</v>
      </c>
      <c r="O38" s="29">
        <v>0</v>
      </c>
      <c r="P38" s="29"/>
      <c r="Q38" s="29"/>
      <c r="R38" s="29">
        <v>0</v>
      </c>
      <c r="S38" s="29"/>
      <c r="T38" s="30"/>
      <c r="U38" s="21">
        <f t="shared" si="2"/>
        <v>0</v>
      </c>
      <c r="V38" s="22">
        <f t="shared" si="3"/>
        <v>0</v>
      </c>
      <c r="W38" s="29">
        <v>0</v>
      </c>
      <c r="X38" s="29"/>
      <c r="Y38" s="29"/>
      <c r="Z38" s="29">
        <v>0</v>
      </c>
      <c r="AA38" s="29"/>
      <c r="AB38" s="30"/>
      <c r="AC38" s="21">
        <f t="shared" si="4"/>
        <v>0</v>
      </c>
      <c r="AD38" s="22">
        <f t="shared" si="5"/>
        <v>0</v>
      </c>
      <c r="AE38" s="29">
        <v>0</v>
      </c>
      <c r="AF38" s="29"/>
      <c r="AG38" s="29"/>
      <c r="AH38" s="29">
        <v>0</v>
      </c>
      <c r="AI38" s="29"/>
      <c r="AJ38" s="30"/>
      <c r="AK38" s="21">
        <f t="shared" si="6"/>
        <v>0</v>
      </c>
      <c r="AL38" s="22">
        <f t="shared" si="7"/>
        <v>0</v>
      </c>
      <c r="AM38" s="29">
        <v>0</v>
      </c>
      <c r="AN38" s="29"/>
      <c r="AO38" s="29"/>
      <c r="AP38" s="29">
        <v>0</v>
      </c>
      <c r="AQ38" s="29"/>
      <c r="AR38" s="30"/>
    </row>
    <row r="39" spans="1:44" ht="12.75">
      <c r="A39" s="27" t="s">
        <v>47</v>
      </c>
      <c r="B39" s="28"/>
      <c r="C39" s="28"/>
      <c r="D39" s="28"/>
      <c r="E39" s="37"/>
      <c r="F39" s="37"/>
      <c r="G39" s="37"/>
      <c r="H39" s="37"/>
      <c r="I39" s="37"/>
      <c r="J39" s="37"/>
      <c r="K39" s="37"/>
      <c r="L39" s="44"/>
      <c r="M39" s="45"/>
      <c r="N39" s="46"/>
      <c r="O39" s="47"/>
      <c r="P39" s="47"/>
      <c r="Q39" s="47"/>
      <c r="R39" s="47"/>
      <c r="S39" s="47"/>
      <c r="T39" s="48"/>
      <c r="U39" s="45"/>
      <c r="V39" s="46"/>
      <c r="W39" s="47"/>
      <c r="X39" s="47"/>
      <c r="Y39" s="47"/>
      <c r="Z39" s="47"/>
      <c r="AA39" s="47"/>
      <c r="AB39" s="48"/>
      <c r="AC39" s="45"/>
      <c r="AD39" s="46"/>
      <c r="AE39" s="47"/>
      <c r="AF39" s="47"/>
      <c r="AG39" s="47"/>
      <c r="AH39" s="47"/>
      <c r="AI39" s="47"/>
      <c r="AJ39" s="48"/>
      <c r="AK39" s="45"/>
      <c r="AL39" s="46"/>
      <c r="AM39" s="47"/>
      <c r="AN39" s="47"/>
      <c r="AO39" s="47"/>
      <c r="AP39" s="47"/>
      <c r="AQ39" s="47"/>
      <c r="AR39" s="48"/>
    </row>
    <row r="40" spans="1:44" ht="12.75">
      <c r="A40" s="25" t="s">
        <v>48</v>
      </c>
      <c r="B40" s="26"/>
      <c r="C40" s="26"/>
      <c r="D40" s="26"/>
      <c r="E40" s="11"/>
      <c r="F40" s="11"/>
      <c r="G40" s="11"/>
      <c r="H40" s="11"/>
      <c r="I40" s="11"/>
      <c r="J40" s="11"/>
      <c r="K40" s="11"/>
      <c r="L40" s="12"/>
      <c r="M40" s="21">
        <f>ROUND(SQRT(O40*O40+R40*R40)*1000/($M$19*1.73),0)</f>
        <v>0</v>
      </c>
      <c r="N40" s="22">
        <f>ROUND(SQRT(O40*O40+P40*P40)*1000/(6.44*1.73),0)</f>
        <v>0</v>
      </c>
      <c r="O40" s="29">
        <v>0</v>
      </c>
      <c r="P40" s="29"/>
      <c r="Q40" s="29"/>
      <c r="R40" s="29">
        <v>0</v>
      </c>
      <c r="S40" s="29"/>
      <c r="T40" s="30"/>
      <c r="U40" s="21">
        <f>ROUND(SQRT(W40*W40+Z40*Z40)*1000/($U$19*1.73),0)</f>
        <v>0</v>
      </c>
      <c r="V40" s="22">
        <f>ROUND(SQRT(W40*W40+X40*X40)*1000/(6.44*1.73),0)</f>
        <v>0</v>
      </c>
      <c r="W40" s="29">
        <v>0</v>
      </c>
      <c r="X40" s="29"/>
      <c r="Y40" s="29"/>
      <c r="Z40" s="29">
        <v>0</v>
      </c>
      <c r="AA40" s="29"/>
      <c r="AB40" s="30"/>
      <c r="AC40" s="21">
        <f>ROUND(SQRT(AE40*AE40+AH40*AH40)*1000/($AC$19*1.73),0)</f>
        <v>0</v>
      </c>
      <c r="AD40" s="22">
        <f>ROUND(SQRT(AE40*AE40+AF40*AF40)*1000/(6.44*1.73),0)</f>
        <v>0</v>
      </c>
      <c r="AE40" s="29">
        <v>0</v>
      </c>
      <c r="AF40" s="29"/>
      <c r="AG40" s="29"/>
      <c r="AH40" s="29">
        <v>0</v>
      </c>
      <c r="AI40" s="29"/>
      <c r="AJ40" s="30"/>
      <c r="AK40" s="21">
        <f>ROUND(SQRT(AM40*AM40+AP40*AP40)*1000/($AK$19*1.73),0)</f>
        <v>0</v>
      </c>
      <c r="AL40" s="22">
        <f>ROUND(SQRT(AM40*AM40+AN40*AN40)*1000/(6.44*1.73),0)</f>
        <v>0</v>
      </c>
      <c r="AM40" s="29">
        <v>0</v>
      </c>
      <c r="AN40" s="29"/>
      <c r="AO40" s="29"/>
      <c r="AP40" s="29">
        <v>0</v>
      </c>
      <c r="AQ40" s="29"/>
      <c r="AR40" s="30"/>
    </row>
    <row r="41" spans="1:44" ht="12.75">
      <c r="A41" s="25" t="s">
        <v>67</v>
      </c>
      <c r="B41" s="26"/>
      <c r="C41" s="26"/>
      <c r="D41" s="26"/>
      <c r="E41" s="11"/>
      <c r="F41" s="11"/>
      <c r="G41" s="11"/>
      <c r="H41" s="11"/>
      <c r="I41" s="11"/>
      <c r="J41" s="11"/>
      <c r="K41" s="11"/>
      <c r="L41" s="12"/>
      <c r="M41" s="21">
        <f>ROUND(SQRT(O41*O41+R41*R41)*1000/($M$19*1.73),0)</f>
        <v>229</v>
      </c>
      <c r="N41" s="22">
        <f aca="true" t="shared" si="8" ref="N41:N49">ROUND(SQRT(O41*O41+P41*P41)*1000/(6.44*1.73),0)</f>
        <v>207</v>
      </c>
      <c r="O41" s="29">
        <v>-2.304</v>
      </c>
      <c r="P41" s="29"/>
      <c r="Q41" s="29"/>
      <c r="R41" s="29">
        <v>0.907</v>
      </c>
      <c r="S41" s="29"/>
      <c r="T41" s="30"/>
      <c r="U41" s="21">
        <f aca="true" t="shared" si="9" ref="U41:U49">ROUND(SQRT(W41*W41+Z41*Z41)*1000/($U$19*1.73),0)</f>
        <v>242</v>
      </c>
      <c r="V41" s="22">
        <f aca="true" t="shared" si="10" ref="V41:V49">ROUND(SQRT(W41*W41+X41*X41)*1000/(6.44*1.73),0)</f>
        <v>226</v>
      </c>
      <c r="W41" s="29">
        <v>-2.52</v>
      </c>
      <c r="X41" s="29"/>
      <c r="Y41" s="29"/>
      <c r="Z41" s="29">
        <v>0.778</v>
      </c>
      <c r="AA41" s="29"/>
      <c r="AB41" s="30"/>
      <c r="AC41" s="21">
        <f aca="true" t="shared" si="11" ref="AC41:AC49">ROUND(SQRT(AE41*AE41+AH41*AH41)*1000/($AC$19*1.73),0)</f>
        <v>223</v>
      </c>
      <c r="AD41" s="22">
        <f aca="true" t="shared" si="12" ref="AD41:AD49">ROUND(SQRT(AE41*AE41+AF41*AF41)*1000/(6.44*1.73),0)</f>
        <v>203</v>
      </c>
      <c r="AE41" s="29">
        <v>-2.261</v>
      </c>
      <c r="AF41" s="29"/>
      <c r="AG41" s="29"/>
      <c r="AH41" s="29">
        <v>0.893</v>
      </c>
      <c r="AI41" s="29"/>
      <c r="AJ41" s="30"/>
      <c r="AK41" s="21">
        <f aca="true" t="shared" si="13" ref="AK41:AK49">ROUND(SQRT(AM41*AM41+AP41*AP41)*1000/($AK$19*1.73),0)</f>
        <v>234</v>
      </c>
      <c r="AL41" s="22">
        <f aca="true" t="shared" si="14" ref="AL41:AL49">ROUND(SQRT(AM41*AM41+AN41*AN41)*1000/(6.44*1.73),0)</f>
        <v>216</v>
      </c>
      <c r="AM41" s="29">
        <v>-2.405</v>
      </c>
      <c r="AN41" s="29"/>
      <c r="AO41" s="29"/>
      <c r="AP41" s="29">
        <v>0.835</v>
      </c>
      <c r="AQ41" s="29"/>
      <c r="AR41" s="30"/>
    </row>
    <row r="42" spans="1:44" ht="12.75">
      <c r="A42" s="25" t="s">
        <v>49</v>
      </c>
      <c r="B42" s="26"/>
      <c r="C42" s="26"/>
      <c r="D42" s="26"/>
      <c r="E42" s="11"/>
      <c r="F42" s="11"/>
      <c r="G42" s="11"/>
      <c r="H42" s="11"/>
      <c r="I42" s="11"/>
      <c r="J42" s="11"/>
      <c r="K42" s="11"/>
      <c r="L42" s="12"/>
      <c r="M42" s="21">
        <f aca="true" t="shared" si="15" ref="M42:M49">ROUND(SQRT(O42*O42+R42*R42)*1000/($M$19*1.73),0)</f>
        <v>87</v>
      </c>
      <c r="N42" s="22">
        <f t="shared" si="8"/>
        <v>72</v>
      </c>
      <c r="O42" s="29">
        <v>-0.802</v>
      </c>
      <c r="P42" s="29"/>
      <c r="Q42" s="29"/>
      <c r="R42" s="29">
        <v>-0.499</v>
      </c>
      <c r="S42" s="29"/>
      <c r="T42" s="30"/>
      <c r="U42" s="21">
        <f t="shared" si="9"/>
        <v>88</v>
      </c>
      <c r="V42" s="22">
        <f t="shared" si="10"/>
        <v>72</v>
      </c>
      <c r="W42" s="29">
        <v>-0.806</v>
      </c>
      <c r="X42" s="29"/>
      <c r="Y42" s="29"/>
      <c r="Z42" s="29">
        <v>-0.514</v>
      </c>
      <c r="AA42" s="29"/>
      <c r="AB42" s="30"/>
      <c r="AC42" s="21">
        <f t="shared" si="11"/>
        <v>87</v>
      </c>
      <c r="AD42" s="22">
        <f t="shared" si="12"/>
        <v>72</v>
      </c>
      <c r="AE42" s="29">
        <v>-0.797</v>
      </c>
      <c r="AF42" s="29"/>
      <c r="AG42" s="29"/>
      <c r="AH42" s="29">
        <v>-0.509</v>
      </c>
      <c r="AI42" s="29"/>
      <c r="AJ42" s="30"/>
      <c r="AK42" s="21">
        <f t="shared" si="13"/>
        <v>87</v>
      </c>
      <c r="AL42" s="22">
        <f t="shared" si="14"/>
        <v>72</v>
      </c>
      <c r="AM42" s="29">
        <v>-0.802</v>
      </c>
      <c r="AN42" s="29"/>
      <c r="AO42" s="29"/>
      <c r="AP42" s="29">
        <v>-0.509</v>
      </c>
      <c r="AQ42" s="29"/>
      <c r="AR42" s="30"/>
    </row>
    <row r="43" spans="1:44" ht="12.75">
      <c r="A43" s="25" t="s">
        <v>68</v>
      </c>
      <c r="B43" s="26"/>
      <c r="C43" s="26"/>
      <c r="D43" s="26"/>
      <c r="E43" s="11"/>
      <c r="F43" s="11"/>
      <c r="G43" s="11"/>
      <c r="H43" s="11"/>
      <c r="I43" s="11"/>
      <c r="J43" s="11"/>
      <c r="K43" s="11"/>
      <c r="L43" s="12"/>
      <c r="M43" s="21">
        <f t="shared" si="15"/>
        <v>121</v>
      </c>
      <c r="N43" s="22">
        <f t="shared" si="8"/>
        <v>84</v>
      </c>
      <c r="O43" s="29">
        <v>-0.941</v>
      </c>
      <c r="P43" s="29"/>
      <c r="Q43" s="29"/>
      <c r="R43" s="29">
        <v>-0.912</v>
      </c>
      <c r="S43" s="29"/>
      <c r="T43" s="30"/>
      <c r="U43" s="21">
        <f t="shared" si="9"/>
        <v>126</v>
      </c>
      <c r="V43" s="22">
        <f t="shared" si="10"/>
        <v>95</v>
      </c>
      <c r="W43" s="29">
        <v>-1.056</v>
      </c>
      <c r="X43" s="29"/>
      <c r="Y43" s="29"/>
      <c r="Z43" s="29">
        <v>-0.874</v>
      </c>
      <c r="AA43" s="29"/>
      <c r="AB43" s="30"/>
      <c r="AC43" s="21">
        <f t="shared" si="11"/>
        <v>105</v>
      </c>
      <c r="AD43" s="22">
        <f t="shared" si="12"/>
        <v>77</v>
      </c>
      <c r="AE43" s="29">
        <v>-0.854</v>
      </c>
      <c r="AF43" s="29"/>
      <c r="AG43" s="29"/>
      <c r="AH43" s="29">
        <v>-0.758</v>
      </c>
      <c r="AI43" s="29"/>
      <c r="AJ43" s="30"/>
      <c r="AK43" s="21">
        <f>ROUND(SQRT(AM43*AM43+AP43*AP43)*1000/($AK$19*1.73),0)</f>
        <v>111</v>
      </c>
      <c r="AL43" s="22">
        <f t="shared" si="14"/>
        <v>78</v>
      </c>
      <c r="AM43" s="29">
        <v>-0.874</v>
      </c>
      <c r="AN43" s="29"/>
      <c r="AO43" s="29"/>
      <c r="AP43" s="29">
        <v>-0.826</v>
      </c>
      <c r="AQ43" s="29"/>
      <c r="AR43" s="30"/>
    </row>
    <row r="44" spans="1:44" ht="12.75">
      <c r="A44" s="25" t="s">
        <v>50</v>
      </c>
      <c r="B44" s="26"/>
      <c r="C44" s="26"/>
      <c r="D44" s="26"/>
      <c r="E44" s="11"/>
      <c r="F44" s="11"/>
      <c r="G44" s="11"/>
      <c r="H44" s="11"/>
      <c r="I44" s="11"/>
      <c r="J44" s="11"/>
      <c r="K44" s="11"/>
      <c r="L44" s="12"/>
      <c r="M44" s="21">
        <f t="shared" si="15"/>
        <v>0</v>
      </c>
      <c r="N44" s="22">
        <f t="shared" si="8"/>
        <v>0</v>
      </c>
      <c r="O44" s="29">
        <v>0</v>
      </c>
      <c r="P44" s="29"/>
      <c r="Q44" s="29"/>
      <c r="R44" s="29">
        <v>0</v>
      </c>
      <c r="S44" s="29"/>
      <c r="T44" s="30"/>
      <c r="U44" s="21">
        <f t="shared" si="9"/>
        <v>0</v>
      </c>
      <c r="V44" s="22">
        <f t="shared" si="10"/>
        <v>0</v>
      </c>
      <c r="W44" s="29">
        <v>0</v>
      </c>
      <c r="X44" s="29"/>
      <c r="Y44" s="29"/>
      <c r="Z44" s="29">
        <v>0</v>
      </c>
      <c r="AA44" s="29"/>
      <c r="AB44" s="30"/>
      <c r="AC44" s="21">
        <f t="shared" si="11"/>
        <v>0</v>
      </c>
      <c r="AD44" s="22">
        <f t="shared" si="12"/>
        <v>0</v>
      </c>
      <c r="AE44" s="29">
        <v>0</v>
      </c>
      <c r="AF44" s="29"/>
      <c r="AG44" s="29"/>
      <c r="AH44" s="29">
        <v>0</v>
      </c>
      <c r="AI44" s="29"/>
      <c r="AJ44" s="30"/>
      <c r="AK44" s="21">
        <f t="shared" si="13"/>
        <v>0</v>
      </c>
      <c r="AL44" s="22">
        <f t="shared" si="14"/>
        <v>0</v>
      </c>
      <c r="AM44" s="29">
        <v>0</v>
      </c>
      <c r="AN44" s="29"/>
      <c r="AO44" s="29"/>
      <c r="AP44" s="29">
        <v>0</v>
      </c>
      <c r="AQ44" s="29"/>
      <c r="AR44" s="30"/>
    </row>
    <row r="45" spans="1:44" ht="12.75">
      <c r="A45" s="25" t="s">
        <v>69</v>
      </c>
      <c r="B45" s="26"/>
      <c r="C45" s="26"/>
      <c r="D45" s="26"/>
      <c r="E45" s="11"/>
      <c r="F45" s="11"/>
      <c r="G45" s="11"/>
      <c r="H45" s="11"/>
      <c r="I45" s="11"/>
      <c r="J45" s="11"/>
      <c r="K45" s="11"/>
      <c r="L45" s="12"/>
      <c r="M45" s="21">
        <f t="shared" si="15"/>
        <v>48</v>
      </c>
      <c r="N45" s="22">
        <f t="shared" si="8"/>
        <v>36</v>
      </c>
      <c r="O45" s="29">
        <v>-0.398</v>
      </c>
      <c r="P45" s="29"/>
      <c r="Q45" s="29"/>
      <c r="R45" s="29">
        <v>-0.341</v>
      </c>
      <c r="S45" s="29"/>
      <c r="T45" s="30"/>
      <c r="U45" s="21">
        <f t="shared" si="9"/>
        <v>48</v>
      </c>
      <c r="V45" s="22">
        <f t="shared" si="10"/>
        <v>34</v>
      </c>
      <c r="W45" s="29">
        <v>-0.384</v>
      </c>
      <c r="X45" s="29"/>
      <c r="Y45" s="29"/>
      <c r="Z45" s="29">
        <v>-0.346</v>
      </c>
      <c r="AA45" s="29"/>
      <c r="AB45" s="30"/>
      <c r="AC45" s="21">
        <f t="shared" si="11"/>
        <v>47</v>
      </c>
      <c r="AD45" s="22">
        <f t="shared" si="12"/>
        <v>35</v>
      </c>
      <c r="AE45" s="29">
        <v>-0.389</v>
      </c>
      <c r="AF45" s="29"/>
      <c r="AG45" s="29"/>
      <c r="AH45" s="29">
        <v>-0.336</v>
      </c>
      <c r="AI45" s="29"/>
      <c r="AJ45" s="30"/>
      <c r="AK45" s="21">
        <f t="shared" si="13"/>
        <v>49</v>
      </c>
      <c r="AL45" s="22">
        <f t="shared" si="14"/>
        <v>36</v>
      </c>
      <c r="AM45" s="29">
        <v>-0.398</v>
      </c>
      <c r="AN45" s="29"/>
      <c r="AO45" s="29"/>
      <c r="AP45" s="29">
        <v>-0.35</v>
      </c>
      <c r="AQ45" s="29"/>
      <c r="AR45" s="30"/>
    </row>
    <row r="46" spans="1:44" ht="12.75">
      <c r="A46" s="25" t="s">
        <v>66</v>
      </c>
      <c r="B46" s="26"/>
      <c r="C46" s="26"/>
      <c r="D46" s="26"/>
      <c r="E46" s="11"/>
      <c r="F46" s="11"/>
      <c r="G46" s="11"/>
      <c r="H46" s="11"/>
      <c r="I46" s="11"/>
      <c r="J46" s="11"/>
      <c r="K46" s="11"/>
      <c r="L46" s="12"/>
      <c r="M46" s="21">
        <f t="shared" si="15"/>
        <v>0</v>
      </c>
      <c r="N46" s="22">
        <f t="shared" si="8"/>
        <v>0</v>
      </c>
      <c r="O46" s="29">
        <v>0</v>
      </c>
      <c r="P46" s="29"/>
      <c r="Q46" s="29"/>
      <c r="R46" s="29">
        <v>0</v>
      </c>
      <c r="S46" s="29"/>
      <c r="T46" s="30"/>
      <c r="U46" s="21">
        <f t="shared" si="9"/>
        <v>0</v>
      </c>
      <c r="V46" s="22">
        <f t="shared" si="10"/>
        <v>0</v>
      </c>
      <c r="W46" s="29">
        <v>0</v>
      </c>
      <c r="X46" s="29"/>
      <c r="Y46" s="29"/>
      <c r="Z46" s="29">
        <v>0</v>
      </c>
      <c r="AA46" s="29"/>
      <c r="AB46" s="30"/>
      <c r="AC46" s="21">
        <f t="shared" si="11"/>
        <v>0</v>
      </c>
      <c r="AD46" s="22">
        <f t="shared" si="12"/>
        <v>0</v>
      </c>
      <c r="AE46" s="29">
        <v>0</v>
      </c>
      <c r="AF46" s="29"/>
      <c r="AG46" s="29"/>
      <c r="AH46" s="29">
        <v>0</v>
      </c>
      <c r="AI46" s="29"/>
      <c r="AJ46" s="30"/>
      <c r="AK46" s="21">
        <f t="shared" si="13"/>
        <v>0</v>
      </c>
      <c r="AL46" s="22">
        <f t="shared" si="14"/>
        <v>0</v>
      </c>
      <c r="AM46" s="29">
        <v>0</v>
      </c>
      <c r="AN46" s="29"/>
      <c r="AO46" s="29"/>
      <c r="AP46" s="29">
        <v>0</v>
      </c>
      <c r="AQ46" s="29"/>
      <c r="AR46" s="30"/>
    </row>
    <row r="47" spans="1:44" ht="12.75">
      <c r="A47" s="25" t="s">
        <v>51</v>
      </c>
      <c r="B47" s="26"/>
      <c r="C47" s="26"/>
      <c r="D47" s="26"/>
      <c r="E47" s="11"/>
      <c r="F47" s="11"/>
      <c r="G47" s="11"/>
      <c r="H47" s="11"/>
      <c r="I47" s="11"/>
      <c r="J47" s="11"/>
      <c r="K47" s="11"/>
      <c r="L47" s="12"/>
      <c r="M47" s="21">
        <f t="shared" si="15"/>
        <v>9</v>
      </c>
      <c r="N47" s="22">
        <f t="shared" si="8"/>
        <v>0</v>
      </c>
      <c r="O47" s="29">
        <v>0</v>
      </c>
      <c r="P47" s="29"/>
      <c r="Q47" s="29"/>
      <c r="R47" s="29">
        <f>0.019-0.115</f>
        <v>-0.096</v>
      </c>
      <c r="S47" s="29"/>
      <c r="T47" s="30"/>
      <c r="U47" s="21">
        <f t="shared" si="9"/>
        <v>109</v>
      </c>
      <c r="V47" s="22">
        <f t="shared" si="10"/>
        <v>38</v>
      </c>
      <c r="W47" s="29">
        <v>0.422</v>
      </c>
      <c r="X47" s="29"/>
      <c r="Y47" s="29"/>
      <c r="Z47" s="29">
        <v>1.114</v>
      </c>
      <c r="AA47" s="29"/>
      <c r="AB47" s="30"/>
      <c r="AC47" s="21">
        <f t="shared" si="11"/>
        <v>107</v>
      </c>
      <c r="AD47" s="22">
        <f t="shared" si="12"/>
        <v>5</v>
      </c>
      <c r="AE47" s="29">
        <f>0.019-0.077</f>
        <v>-0.057999999999999996</v>
      </c>
      <c r="AF47" s="29"/>
      <c r="AG47" s="29"/>
      <c r="AH47" s="29">
        <v>1.171</v>
      </c>
      <c r="AI47" s="29"/>
      <c r="AJ47" s="30"/>
      <c r="AK47" s="21">
        <f t="shared" si="13"/>
        <v>66</v>
      </c>
      <c r="AL47" s="22">
        <f t="shared" si="14"/>
        <v>7</v>
      </c>
      <c r="AM47" s="29">
        <f>0.096-0.019</f>
        <v>0.077</v>
      </c>
      <c r="AN47" s="29"/>
      <c r="AO47" s="29"/>
      <c r="AP47" s="29">
        <v>0.71</v>
      </c>
      <c r="AQ47" s="29"/>
      <c r="AR47" s="30"/>
    </row>
    <row r="48" spans="1:44" ht="12.75">
      <c r="A48" s="23" t="s">
        <v>57</v>
      </c>
      <c r="B48" s="24"/>
      <c r="C48" s="24"/>
      <c r="D48" s="24"/>
      <c r="E48" s="11"/>
      <c r="F48" s="11"/>
      <c r="G48" s="11"/>
      <c r="H48" s="11"/>
      <c r="I48" s="11"/>
      <c r="J48" s="11"/>
      <c r="K48" s="11"/>
      <c r="L48" s="12"/>
      <c r="M48" s="21">
        <f t="shared" si="15"/>
        <v>0</v>
      </c>
      <c r="N48" s="22">
        <f t="shared" si="8"/>
        <v>0</v>
      </c>
      <c r="O48" s="129">
        <v>0</v>
      </c>
      <c r="P48" s="129"/>
      <c r="Q48" s="129"/>
      <c r="R48" s="129">
        <v>0</v>
      </c>
      <c r="S48" s="129"/>
      <c r="T48" s="130"/>
      <c r="U48" s="21">
        <f t="shared" si="9"/>
        <v>0</v>
      </c>
      <c r="V48" s="22">
        <f t="shared" si="10"/>
        <v>0</v>
      </c>
      <c r="W48" s="129">
        <v>0</v>
      </c>
      <c r="X48" s="129"/>
      <c r="Y48" s="129"/>
      <c r="Z48" s="129">
        <v>0</v>
      </c>
      <c r="AA48" s="129"/>
      <c r="AB48" s="130"/>
      <c r="AC48" s="21">
        <f t="shared" si="11"/>
        <v>0</v>
      </c>
      <c r="AD48" s="22">
        <f t="shared" si="12"/>
        <v>0</v>
      </c>
      <c r="AE48" s="129">
        <v>0</v>
      </c>
      <c r="AF48" s="129"/>
      <c r="AG48" s="129"/>
      <c r="AH48" s="129">
        <v>0</v>
      </c>
      <c r="AI48" s="129"/>
      <c r="AJ48" s="130"/>
      <c r="AK48" s="21">
        <f t="shared" si="13"/>
        <v>0</v>
      </c>
      <c r="AL48" s="22">
        <f t="shared" si="14"/>
        <v>0</v>
      </c>
      <c r="AM48" s="129">
        <v>0</v>
      </c>
      <c r="AN48" s="129"/>
      <c r="AO48" s="129"/>
      <c r="AP48" s="129">
        <v>0</v>
      </c>
      <c r="AQ48" s="129"/>
      <c r="AR48" s="130"/>
    </row>
    <row r="49" spans="1:44" ht="13.5" thickBot="1">
      <c r="A49" s="23" t="s">
        <v>59</v>
      </c>
      <c r="B49" s="24"/>
      <c r="C49" s="24"/>
      <c r="D49" s="24"/>
      <c r="E49" s="13"/>
      <c r="F49" s="13"/>
      <c r="G49" s="13"/>
      <c r="H49" s="13"/>
      <c r="I49" s="13"/>
      <c r="J49" s="13"/>
      <c r="K49" s="13"/>
      <c r="L49" s="14"/>
      <c r="M49" s="21">
        <f t="shared" si="15"/>
        <v>0</v>
      </c>
      <c r="N49" s="22">
        <f t="shared" si="8"/>
        <v>0</v>
      </c>
      <c r="O49" s="29">
        <v>0</v>
      </c>
      <c r="P49" s="29"/>
      <c r="Q49" s="29"/>
      <c r="R49" s="29">
        <v>0</v>
      </c>
      <c r="S49" s="29"/>
      <c r="T49" s="30"/>
      <c r="U49" s="21">
        <f t="shared" si="9"/>
        <v>0</v>
      </c>
      <c r="V49" s="22">
        <f t="shared" si="10"/>
        <v>0</v>
      </c>
      <c r="W49" s="29">
        <v>0</v>
      </c>
      <c r="X49" s="29"/>
      <c r="Y49" s="29"/>
      <c r="Z49" s="29">
        <v>0</v>
      </c>
      <c r="AA49" s="29"/>
      <c r="AB49" s="30"/>
      <c r="AC49" s="21">
        <f t="shared" si="11"/>
        <v>0</v>
      </c>
      <c r="AD49" s="22">
        <f t="shared" si="12"/>
        <v>0</v>
      </c>
      <c r="AE49" s="29">
        <v>0</v>
      </c>
      <c r="AF49" s="29"/>
      <c r="AG49" s="29"/>
      <c r="AH49" s="29">
        <v>0</v>
      </c>
      <c r="AI49" s="29"/>
      <c r="AJ49" s="30"/>
      <c r="AK49" s="21">
        <f t="shared" si="13"/>
        <v>0</v>
      </c>
      <c r="AL49" s="22">
        <f t="shared" si="14"/>
        <v>0</v>
      </c>
      <c r="AM49" s="29">
        <v>0</v>
      </c>
      <c r="AN49" s="29"/>
      <c r="AO49" s="29"/>
      <c r="AP49" s="29">
        <v>0</v>
      </c>
      <c r="AQ49" s="29"/>
      <c r="AR49" s="30"/>
    </row>
    <row r="50" spans="1:44" ht="12.75">
      <c r="A50" s="27" t="s">
        <v>54</v>
      </c>
      <c r="B50" s="28"/>
      <c r="C50" s="28"/>
      <c r="D50" s="28"/>
      <c r="E50" s="37"/>
      <c r="F50" s="37"/>
      <c r="G50" s="37"/>
      <c r="H50" s="37"/>
      <c r="I50" s="37"/>
      <c r="J50" s="37"/>
      <c r="K50" s="37"/>
      <c r="L50" s="44"/>
      <c r="M50" s="45"/>
      <c r="N50" s="46"/>
      <c r="O50" s="47"/>
      <c r="P50" s="47"/>
      <c r="Q50" s="47"/>
      <c r="R50" s="47"/>
      <c r="S50" s="47"/>
      <c r="T50" s="48"/>
      <c r="U50" s="45"/>
      <c r="V50" s="46"/>
      <c r="W50" s="47"/>
      <c r="X50" s="47"/>
      <c r="Y50" s="47"/>
      <c r="Z50" s="47"/>
      <c r="AA50" s="47"/>
      <c r="AB50" s="48"/>
      <c r="AC50" s="45"/>
      <c r="AD50" s="46"/>
      <c r="AE50" s="47"/>
      <c r="AF50" s="47"/>
      <c r="AG50" s="47"/>
      <c r="AH50" s="47"/>
      <c r="AI50" s="47"/>
      <c r="AJ50" s="48"/>
      <c r="AK50" s="45"/>
      <c r="AL50" s="46"/>
      <c r="AM50" s="47"/>
      <c r="AN50" s="47"/>
      <c r="AO50" s="47"/>
      <c r="AP50" s="47"/>
      <c r="AQ50" s="47"/>
      <c r="AR50" s="48"/>
    </row>
    <row r="51" spans="1:44" ht="12.75">
      <c r="A51" s="25" t="s">
        <v>55</v>
      </c>
      <c r="B51" s="26"/>
      <c r="C51" s="26"/>
      <c r="D51" s="26"/>
      <c r="E51" s="11"/>
      <c r="F51" s="11"/>
      <c r="G51" s="11"/>
      <c r="H51" s="11"/>
      <c r="I51" s="11"/>
      <c r="J51" s="11"/>
      <c r="K51" s="11"/>
      <c r="L51" s="12"/>
      <c r="M51" s="21">
        <f>ROUND(SQRT(O51*O51+R51*R51)*1000/($M$20*1.73),0)</f>
        <v>0</v>
      </c>
      <c r="N51" s="22">
        <f>ROUND(SQRT(O51*O51+P51*P51)*1000/(6.44*1.73),0)</f>
        <v>0</v>
      </c>
      <c r="O51" s="29">
        <v>0</v>
      </c>
      <c r="P51" s="29"/>
      <c r="Q51" s="29"/>
      <c r="R51" s="29">
        <v>0</v>
      </c>
      <c r="S51" s="29"/>
      <c r="T51" s="30"/>
      <c r="U51" s="21">
        <f>ROUND(SQRT(W51*W51+Z51*Z51)*1000/($U$20*1.73),0)</f>
        <v>0</v>
      </c>
      <c r="V51" s="22">
        <f>ROUND(SQRT(W51*W51+X51*X51)*1000/(6.44*1.73),0)</f>
        <v>0</v>
      </c>
      <c r="W51" s="29">
        <v>0</v>
      </c>
      <c r="X51" s="29"/>
      <c r="Y51" s="29"/>
      <c r="Z51" s="29">
        <v>0</v>
      </c>
      <c r="AA51" s="29"/>
      <c r="AB51" s="30"/>
      <c r="AC51" s="21">
        <f>ROUND(SQRT(AE51*AE51+AH51*AH51)*1000/($AC$20*1.73),0)</f>
        <v>0</v>
      </c>
      <c r="AD51" s="22">
        <f>ROUND(SQRT(AE51*AE51+AF51*AF51)*1000/(6.44*1.73),0)</f>
        <v>0</v>
      </c>
      <c r="AE51" s="29">
        <v>0</v>
      </c>
      <c r="AF51" s="29"/>
      <c r="AG51" s="29"/>
      <c r="AH51" s="29">
        <v>0</v>
      </c>
      <c r="AI51" s="29"/>
      <c r="AJ51" s="30"/>
      <c r="AK51" s="21">
        <f>ROUND(SQRT(AM51*AM51+AP51*AP51)*1000/($AK$20*1.73),0)</f>
        <v>0</v>
      </c>
      <c r="AL51" s="22">
        <f>ROUND(SQRT(AM51*AM51+AN51*AN51)*1000/(6.44*1.73),0)</f>
        <v>0</v>
      </c>
      <c r="AM51" s="29">
        <v>0</v>
      </c>
      <c r="AN51" s="29"/>
      <c r="AO51" s="29"/>
      <c r="AP51" s="29">
        <v>0</v>
      </c>
      <c r="AQ51" s="29"/>
      <c r="AR51" s="30"/>
    </row>
    <row r="52" spans="1:44" ht="12.75">
      <c r="A52" s="23" t="s">
        <v>65</v>
      </c>
      <c r="B52" s="24"/>
      <c r="C52" s="24"/>
      <c r="D52" s="24"/>
      <c r="E52" s="11"/>
      <c r="F52" s="11"/>
      <c r="G52" s="11"/>
      <c r="H52" s="11"/>
      <c r="I52" s="11"/>
      <c r="J52" s="11"/>
      <c r="K52" s="11"/>
      <c r="L52" s="12"/>
      <c r="M52" s="21">
        <f aca="true" t="shared" si="16" ref="M52:M58">ROUND(SQRT(O52*O52+R52*R52)*1000/($M$20*1.73),0)</f>
        <v>34</v>
      </c>
      <c r="N52" s="22">
        <f aca="true" t="shared" si="17" ref="N52:N58">ROUND(SQRT(O52*O52+P52*P52)*1000/(6.44*1.73),0)</f>
        <v>25</v>
      </c>
      <c r="O52" s="29">
        <v>-0.274</v>
      </c>
      <c r="P52" s="29"/>
      <c r="Q52" s="29"/>
      <c r="R52" s="29">
        <v>-0.235</v>
      </c>
      <c r="S52" s="29"/>
      <c r="T52" s="30"/>
      <c r="U52" s="21">
        <f aca="true" t="shared" si="18" ref="U52:U58">ROUND(SQRT(W52*W52+Z52*Z52)*1000/($U$20*1.73),0)</f>
        <v>34</v>
      </c>
      <c r="V52" s="22">
        <f aca="true" t="shared" si="19" ref="V52:V58">ROUND(SQRT(W52*W52+X52*X52)*1000/(6.44*1.73),0)</f>
        <v>25</v>
      </c>
      <c r="W52" s="29">
        <v>-0.278</v>
      </c>
      <c r="X52" s="29"/>
      <c r="Y52" s="29"/>
      <c r="Z52" s="29">
        <v>-0.235</v>
      </c>
      <c r="AA52" s="29"/>
      <c r="AB52" s="30"/>
      <c r="AC52" s="21">
        <f aca="true" t="shared" si="20" ref="AC52:AC58">ROUND(SQRT(AE52*AE52+AH52*AH52)*1000/($AC$20*1.73),0)</f>
        <v>34</v>
      </c>
      <c r="AD52" s="22">
        <f aca="true" t="shared" si="21" ref="AD52:AD58">ROUND(SQRT(AE52*AE52+AF52*AF52)*1000/(6.44*1.73),0)</f>
        <v>25</v>
      </c>
      <c r="AE52" s="29">
        <v>-0.274</v>
      </c>
      <c r="AF52" s="29"/>
      <c r="AG52" s="29"/>
      <c r="AH52" s="29">
        <v>-0.235</v>
      </c>
      <c r="AI52" s="29"/>
      <c r="AJ52" s="30"/>
      <c r="AK52" s="21">
        <f aca="true" t="shared" si="22" ref="AK52:AK58">ROUND(SQRT(AM52*AM52+AP52*AP52)*1000/($AK$20*1.73),0)</f>
        <v>34</v>
      </c>
      <c r="AL52" s="22">
        <f aca="true" t="shared" si="23" ref="AL52:AL58">ROUND(SQRT(AM52*AM52+AN52*AN52)*1000/(6.44*1.73),0)</f>
        <v>25</v>
      </c>
      <c r="AM52" s="29">
        <v>-0.274</v>
      </c>
      <c r="AN52" s="29"/>
      <c r="AO52" s="29"/>
      <c r="AP52" s="29">
        <v>-0.235</v>
      </c>
      <c r="AQ52" s="29"/>
      <c r="AR52" s="30"/>
    </row>
    <row r="53" spans="1:44" ht="12.75">
      <c r="A53" s="25" t="s">
        <v>37</v>
      </c>
      <c r="B53" s="26"/>
      <c r="C53" s="26"/>
      <c r="D53" s="26"/>
      <c r="E53" s="11"/>
      <c r="F53" s="11"/>
      <c r="G53" s="11"/>
      <c r="H53" s="11"/>
      <c r="I53" s="11"/>
      <c r="J53" s="11"/>
      <c r="K53" s="11"/>
      <c r="L53" s="12"/>
      <c r="M53" s="21">
        <f t="shared" si="16"/>
        <v>214</v>
      </c>
      <c r="N53" s="22">
        <f t="shared" si="17"/>
        <v>190</v>
      </c>
      <c r="O53" s="29">
        <v>-2.117</v>
      </c>
      <c r="P53" s="29"/>
      <c r="Q53" s="29"/>
      <c r="R53" s="29">
        <v>0.835</v>
      </c>
      <c r="S53" s="29"/>
      <c r="T53" s="30"/>
      <c r="U53" s="21">
        <f t="shared" si="18"/>
        <v>213</v>
      </c>
      <c r="V53" s="22">
        <f t="shared" si="19"/>
        <v>190</v>
      </c>
      <c r="W53" s="29">
        <v>-2.117</v>
      </c>
      <c r="X53" s="29"/>
      <c r="Y53" s="29"/>
      <c r="Z53" s="29">
        <v>0.835</v>
      </c>
      <c r="AA53" s="29"/>
      <c r="AB53" s="30"/>
      <c r="AC53" s="21">
        <f t="shared" si="20"/>
        <v>212</v>
      </c>
      <c r="AD53" s="22">
        <f t="shared" si="21"/>
        <v>190</v>
      </c>
      <c r="AE53" s="29">
        <v>-2.117</v>
      </c>
      <c r="AF53" s="29"/>
      <c r="AG53" s="29"/>
      <c r="AH53" s="29">
        <v>0.806</v>
      </c>
      <c r="AI53" s="29"/>
      <c r="AJ53" s="30"/>
      <c r="AK53" s="21">
        <f t="shared" si="22"/>
        <v>214</v>
      </c>
      <c r="AL53" s="22">
        <f t="shared" si="23"/>
        <v>190</v>
      </c>
      <c r="AM53" s="29">
        <v>-2.117</v>
      </c>
      <c r="AN53" s="29"/>
      <c r="AO53" s="29"/>
      <c r="AP53" s="29">
        <v>0.85</v>
      </c>
      <c r="AQ53" s="29"/>
      <c r="AR53" s="30"/>
    </row>
    <row r="54" spans="1:44" ht="12.75">
      <c r="A54" s="23" t="s">
        <v>52</v>
      </c>
      <c r="B54" s="24"/>
      <c r="C54" s="24"/>
      <c r="D54" s="24"/>
      <c r="E54" s="11"/>
      <c r="F54" s="11"/>
      <c r="G54" s="11"/>
      <c r="H54" s="11"/>
      <c r="I54" s="11"/>
      <c r="J54" s="11"/>
      <c r="K54" s="11"/>
      <c r="L54" s="12"/>
      <c r="M54" s="21">
        <f t="shared" si="16"/>
        <v>43</v>
      </c>
      <c r="N54" s="22">
        <f t="shared" si="17"/>
        <v>35</v>
      </c>
      <c r="O54" s="29">
        <v>-0.389</v>
      </c>
      <c r="P54" s="29"/>
      <c r="Q54" s="29"/>
      <c r="R54" s="29">
        <v>-0.245</v>
      </c>
      <c r="S54" s="29"/>
      <c r="T54" s="30"/>
      <c r="U54" s="21">
        <f t="shared" si="18"/>
        <v>43</v>
      </c>
      <c r="V54" s="22">
        <f t="shared" si="19"/>
        <v>34</v>
      </c>
      <c r="W54" s="29">
        <v>-0.384</v>
      </c>
      <c r="X54" s="29"/>
      <c r="Y54" s="29"/>
      <c r="Z54" s="29">
        <v>-0.245</v>
      </c>
      <c r="AA54" s="29"/>
      <c r="AB54" s="30"/>
      <c r="AC54" s="21">
        <f t="shared" si="20"/>
        <v>43</v>
      </c>
      <c r="AD54" s="22">
        <f t="shared" si="21"/>
        <v>34</v>
      </c>
      <c r="AE54" s="29">
        <v>-0.384</v>
      </c>
      <c r="AF54" s="29"/>
      <c r="AG54" s="29"/>
      <c r="AH54" s="29">
        <v>-0.25</v>
      </c>
      <c r="AI54" s="29"/>
      <c r="AJ54" s="30"/>
      <c r="AK54" s="21">
        <f t="shared" si="22"/>
        <v>43</v>
      </c>
      <c r="AL54" s="22">
        <f t="shared" si="23"/>
        <v>34</v>
      </c>
      <c r="AM54" s="29">
        <v>-0.384</v>
      </c>
      <c r="AN54" s="29"/>
      <c r="AO54" s="29"/>
      <c r="AP54" s="29">
        <v>-0.245</v>
      </c>
      <c r="AQ54" s="29"/>
      <c r="AR54" s="30"/>
    </row>
    <row r="55" spans="1:44" ht="12.75">
      <c r="A55" s="23" t="s">
        <v>56</v>
      </c>
      <c r="B55" s="24"/>
      <c r="C55" s="24"/>
      <c r="D55" s="24"/>
      <c r="E55" s="11"/>
      <c r="F55" s="11"/>
      <c r="G55" s="11"/>
      <c r="H55" s="11"/>
      <c r="I55" s="11"/>
      <c r="J55" s="11"/>
      <c r="K55" s="11"/>
      <c r="L55" s="12"/>
      <c r="M55" s="21">
        <f t="shared" si="16"/>
        <v>164</v>
      </c>
      <c r="N55" s="22">
        <f t="shared" si="17"/>
        <v>94</v>
      </c>
      <c r="O55" s="29">
        <v>-1.044</v>
      </c>
      <c r="P55" s="29"/>
      <c r="Q55" s="29"/>
      <c r="R55" s="29">
        <v>-1.404</v>
      </c>
      <c r="S55" s="29"/>
      <c r="T55" s="30"/>
      <c r="U55" s="21">
        <f t="shared" si="18"/>
        <v>134</v>
      </c>
      <c r="V55" s="22">
        <f t="shared" si="19"/>
        <v>84</v>
      </c>
      <c r="W55" s="29">
        <v>-0.936</v>
      </c>
      <c r="X55" s="29"/>
      <c r="Y55" s="29"/>
      <c r="Z55" s="29">
        <v>-1.08</v>
      </c>
      <c r="AA55" s="29"/>
      <c r="AB55" s="30"/>
      <c r="AC55" s="21">
        <f t="shared" si="20"/>
        <v>146</v>
      </c>
      <c r="AD55" s="22">
        <f t="shared" si="21"/>
        <v>87</v>
      </c>
      <c r="AE55" s="29">
        <v>-0.972</v>
      </c>
      <c r="AF55" s="29"/>
      <c r="AG55" s="29"/>
      <c r="AH55" s="29">
        <v>-1.224</v>
      </c>
      <c r="AI55" s="29"/>
      <c r="AJ55" s="30"/>
      <c r="AK55" s="21">
        <f t="shared" si="22"/>
        <v>191</v>
      </c>
      <c r="AL55" s="22">
        <f t="shared" si="23"/>
        <v>90</v>
      </c>
      <c r="AM55" s="29">
        <v>-1.008</v>
      </c>
      <c r="AN55" s="29"/>
      <c r="AO55" s="29"/>
      <c r="AP55" s="29">
        <v>-1.764</v>
      </c>
      <c r="AQ55" s="29"/>
      <c r="AR55" s="30"/>
    </row>
    <row r="56" spans="1:44" ht="12.75">
      <c r="A56" s="23" t="s">
        <v>53</v>
      </c>
      <c r="B56" s="24"/>
      <c r="C56" s="24"/>
      <c r="D56" s="24"/>
      <c r="E56" s="11"/>
      <c r="F56" s="11"/>
      <c r="G56" s="11"/>
      <c r="H56" s="11"/>
      <c r="I56" s="11"/>
      <c r="J56" s="11"/>
      <c r="K56" s="11"/>
      <c r="L56" s="12"/>
      <c r="M56" s="21">
        <f t="shared" si="16"/>
        <v>24</v>
      </c>
      <c r="N56" s="22">
        <f t="shared" si="17"/>
        <v>20</v>
      </c>
      <c r="O56" s="29">
        <v>-0.226</v>
      </c>
      <c r="P56" s="29"/>
      <c r="Q56" s="29"/>
      <c r="R56" s="29">
        <v>-0.12</v>
      </c>
      <c r="S56" s="29"/>
      <c r="T56" s="30"/>
      <c r="U56" s="21">
        <f t="shared" si="18"/>
        <v>24</v>
      </c>
      <c r="V56" s="22">
        <f t="shared" si="19"/>
        <v>20</v>
      </c>
      <c r="W56" s="29">
        <v>-0.221</v>
      </c>
      <c r="X56" s="29"/>
      <c r="Y56" s="29"/>
      <c r="Z56" s="29">
        <v>-0.125</v>
      </c>
      <c r="AA56" s="29"/>
      <c r="AB56" s="30"/>
      <c r="AC56" s="21">
        <f t="shared" si="20"/>
        <v>24</v>
      </c>
      <c r="AD56" s="22">
        <f t="shared" si="21"/>
        <v>21</v>
      </c>
      <c r="AE56" s="29">
        <v>-0.23</v>
      </c>
      <c r="AF56" s="29"/>
      <c r="AG56" s="29"/>
      <c r="AH56" s="29">
        <v>-0.12</v>
      </c>
      <c r="AI56" s="29"/>
      <c r="AJ56" s="30"/>
      <c r="AK56" s="21">
        <f t="shared" si="22"/>
        <v>24</v>
      </c>
      <c r="AL56" s="22">
        <f t="shared" si="23"/>
        <v>20</v>
      </c>
      <c r="AM56" s="29">
        <v>-0.221</v>
      </c>
      <c r="AN56" s="29"/>
      <c r="AO56" s="29"/>
      <c r="AP56" s="29">
        <v>-0.12</v>
      </c>
      <c r="AQ56" s="29"/>
      <c r="AR56" s="30"/>
    </row>
    <row r="57" spans="1:44" ht="12.75">
      <c r="A57" s="25" t="s">
        <v>58</v>
      </c>
      <c r="B57" s="26"/>
      <c r="C57" s="26"/>
      <c r="D57" s="26"/>
      <c r="E57" s="11"/>
      <c r="F57" s="11"/>
      <c r="G57" s="11"/>
      <c r="H57" s="11"/>
      <c r="I57" s="11"/>
      <c r="J57" s="11"/>
      <c r="K57" s="11"/>
      <c r="L57" s="12"/>
      <c r="M57" s="21">
        <f t="shared" si="16"/>
        <v>29</v>
      </c>
      <c r="N57" s="22">
        <f t="shared" si="17"/>
        <v>22</v>
      </c>
      <c r="O57" s="29">
        <v>-0.245</v>
      </c>
      <c r="P57" s="29"/>
      <c r="Q57" s="29"/>
      <c r="R57" s="29">
        <v>-0.196</v>
      </c>
      <c r="S57" s="29"/>
      <c r="T57" s="30"/>
      <c r="U57" s="21">
        <f t="shared" si="18"/>
        <v>30</v>
      </c>
      <c r="V57" s="22">
        <f t="shared" si="19"/>
        <v>22</v>
      </c>
      <c r="W57" s="29">
        <v>-0.245</v>
      </c>
      <c r="X57" s="29"/>
      <c r="Y57" s="29"/>
      <c r="Z57" s="29">
        <v>-0.2</v>
      </c>
      <c r="AA57" s="29"/>
      <c r="AB57" s="30"/>
      <c r="AC57" s="21">
        <f t="shared" si="20"/>
        <v>29</v>
      </c>
      <c r="AD57" s="22">
        <f t="shared" si="21"/>
        <v>22</v>
      </c>
      <c r="AE57" s="29">
        <v>-0.241</v>
      </c>
      <c r="AF57" s="29"/>
      <c r="AG57" s="29"/>
      <c r="AH57" s="29">
        <v>-0.196</v>
      </c>
      <c r="AI57" s="29"/>
      <c r="AJ57" s="30"/>
      <c r="AK57" s="21">
        <f t="shared" si="22"/>
        <v>29</v>
      </c>
      <c r="AL57" s="22">
        <f t="shared" si="23"/>
        <v>22</v>
      </c>
      <c r="AM57" s="29">
        <v>-0.243</v>
      </c>
      <c r="AN57" s="29"/>
      <c r="AO57" s="29"/>
      <c r="AP57" s="29">
        <v>-0.196</v>
      </c>
      <c r="AQ57" s="29"/>
      <c r="AR57" s="30"/>
    </row>
    <row r="58" spans="1:44" ht="13.5" thickBot="1">
      <c r="A58" s="25" t="s">
        <v>60</v>
      </c>
      <c r="B58" s="26"/>
      <c r="C58" s="26"/>
      <c r="D58" s="26"/>
      <c r="E58" s="11"/>
      <c r="F58" s="11"/>
      <c r="G58" s="11"/>
      <c r="H58" s="11"/>
      <c r="I58" s="11"/>
      <c r="J58" s="11"/>
      <c r="K58" s="11"/>
      <c r="L58" s="12"/>
      <c r="M58" s="21">
        <f t="shared" si="16"/>
        <v>0</v>
      </c>
      <c r="N58" s="22">
        <f t="shared" si="17"/>
        <v>0</v>
      </c>
      <c r="O58" s="29">
        <v>0</v>
      </c>
      <c r="P58" s="29"/>
      <c r="Q58" s="29"/>
      <c r="R58" s="29">
        <v>0</v>
      </c>
      <c r="S58" s="29"/>
      <c r="T58" s="30"/>
      <c r="U58" s="21">
        <f t="shared" si="18"/>
        <v>0</v>
      </c>
      <c r="V58" s="22">
        <f t="shared" si="19"/>
        <v>0</v>
      </c>
      <c r="W58" s="29">
        <v>0</v>
      </c>
      <c r="X58" s="29"/>
      <c r="Y58" s="29"/>
      <c r="Z58" s="29">
        <v>0</v>
      </c>
      <c r="AA58" s="29"/>
      <c r="AB58" s="30"/>
      <c r="AC58" s="21">
        <f t="shared" si="20"/>
        <v>0</v>
      </c>
      <c r="AD58" s="22">
        <f t="shared" si="21"/>
        <v>0</v>
      </c>
      <c r="AE58" s="29">
        <v>0</v>
      </c>
      <c r="AF58" s="29"/>
      <c r="AG58" s="29"/>
      <c r="AH58" s="29">
        <v>0</v>
      </c>
      <c r="AI58" s="29"/>
      <c r="AJ58" s="30"/>
      <c r="AK58" s="21">
        <f t="shared" si="22"/>
        <v>0</v>
      </c>
      <c r="AL58" s="22">
        <f t="shared" si="23"/>
        <v>0</v>
      </c>
      <c r="AM58" s="29">
        <v>0</v>
      </c>
      <c r="AN58" s="29"/>
      <c r="AO58" s="29"/>
      <c r="AP58" s="29">
        <v>0</v>
      </c>
      <c r="AQ58" s="29"/>
      <c r="AR58" s="30"/>
    </row>
    <row r="59" spans="1:44" ht="13.5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13.5" thickBot="1">
      <c r="A60" s="31" t="s">
        <v>61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4" t="s">
        <v>70</v>
      </c>
      <c r="N60" s="35"/>
      <c r="O60" s="35"/>
      <c r="P60" s="35"/>
      <c r="Q60" s="35"/>
      <c r="R60" s="35"/>
      <c r="S60" s="35"/>
      <c r="T60" s="36"/>
      <c r="U60" s="34"/>
      <c r="V60" s="35"/>
      <c r="W60" s="35"/>
      <c r="X60" s="35"/>
      <c r="Y60" s="35"/>
      <c r="Z60" s="35"/>
      <c r="AA60" s="35"/>
      <c r="AB60" s="36"/>
      <c r="AC60" s="34"/>
      <c r="AD60" s="35"/>
      <c r="AE60" s="35"/>
      <c r="AF60" s="35"/>
      <c r="AG60" s="35"/>
      <c r="AH60" s="35"/>
      <c r="AI60" s="35"/>
      <c r="AJ60" s="36"/>
      <c r="AK60" s="34"/>
      <c r="AL60" s="35"/>
      <c r="AM60" s="35"/>
      <c r="AN60" s="35"/>
      <c r="AO60" s="35"/>
      <c r="AP60" s="35"/>
      <c r="AQ60" s="35"/>
      <c r="AR60" s="36"/>
    </row>
    <row r="64" spans="15:41" ht="12.75">
      <c r="O64" s="18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7"/>
      <c r="AD64" s="17"/>
      <c r="AE64" s="18"/>
      <c r="AF64" s="18"/>
      <c r="AG64" s="18"/>
      <c r="AH64" s="17"/>
      <c r="AI64" s="17"/>
      <c r="AJ64" s="17"/>
      <c r="AK64" s="17"/>
      <c r="AL64" s="17"/>
      <c r="AM64" s="18"/>
      <c r="AN64" s="18"/>
      <c r="AO64" s="18"/>
    </row>
    <row r="65" spans="15:41" ht="12.75">
      <c r="O65" s="18"/>
      <c r="P65" s="18"/>
      <c r="Q65" s="18"/>
      <c r="R65" s="17"/>
      <c r="S65" s="17"/>
      <c r="T65" s="17"/>
      <c r="U65" s="17"/>
      <c r="V65" s="17"/>
      <c r="W65" s="18"/>
      <c r="X65" s="18"/>
      <c r="Y65" s="18"/>
      <c r="Z65" s="17"/>
      <c r="AA65" s="17"/>
      <c r="AB65" s="17"/>
      <c r="AC65" s="17"/>
      <c r="AD65" s="17"/>
      <c r="AE65" s="18"/>
      <c r="AF65" s="18"/>
      <c r="AG65" s="18"/>
      <c r="AH65" s="17"/>
      <c r="AI65" s="17"/>
      <c r="AJ65" s="17"/>
      <c r="AK65" s="17"/>
      <c r="AL65" s="17"/>
      <c r="AM65" s="18"/>
      <c r="AN65" s="18"/>
      <c r="AO65" s="18"/>
    </row>
  </sheetData>
  <sheetProtection/>
  <mergeCells count="645">
    <mergeCell ref="AQ6:AR6"/>
    <mergeCell ref="AQ5:AR5"/>
    <mergeCell ref="AI6:AJ6"/>
    <mergeCell ref="AK6:AL6"/>
    <mergeCell ref="AK5:AL5"/>
    <mergeCell ref="AO5:AP5"/>
    <mergeCell ref="AM5:AN5"/>
    <mergeCell ref="AI5:AJ5"/>
    <mergeCell ref="AM6:AN6"/>
    <mergeCell ref="AO6:AP6"/>
    <mergeCell ref="AG6:AH6"/>
    <mergeCell ref="Y5:Z5"/>
    <mergeCell ref="O5:P5"/>
    <mergeCell ref="Y6:Z6"/>
    <mergeCell ref="W5:X5"/>
    <mergeCell ref="AE5:AF5"/>
    <mergeCell ref="AG5:AH5"/>
    <mergeCell ref="S5:T5"/>
    <mergeCell ref="U5:V5"/>
    <mergeCell ref="W6:X6"/>
    <mergeCell ref="U6:V6"/>
    <mergeCell ref="E7:F7"/>
    <mergeCell ref="I5:J5"/>
    <mergeCell ref="K5:L5"/>
    <mergeCell ref="M5:N5"/>
    <mergeCell ref="A18:B18"/>
    <mergeCell ref="C18:D18"/>
    <mergeCell ref="M7:N7"/>
    <mergeCell ref="U7:V7"/>
    <mergeCell ref="E12:F12"/>
    <mergeCell ref="G12:H12"/>
    <mergeCell ref="I12:J12"/>
    <mergeCell ref="E8:L8"/>
    <mergeCell ref="A10:D11"/>
    <mergeCell ref="E10:F10"/>
    <mergeCell ref="A22:D23"/>
    <mergeCell ref="E22:F22"/>
    <mergeCell ref="G22:H22"/>
    <mergeCell ref="I22:J22"/>
    <mergeCell ref="A7:D8"/>
    <mergeCell ref="A1:AR1"/>
    <mergeCell ref="A2:AR2"/>
    <mergeCell ref="A3:L3"/>
    <mergeCell ref="M3:T3"/>
    <mergeCell ref="U3:AB3"/>
    <mergeCell ref="AC3:AJ3"/>
    <mergeCell ref="AK3:AR3"/>
    <mergeCell ref="AE6:AF6"/>
    <mergeCell ref="E6:F6"/>
    <mergeCell ref="G6:H6"/>
    <mergeCell ref="I6:J6"/>
    <mergeCell ref="S6:T6"/>
    <mergeCell ref="Q6:R6"/>
    <mergeCell ref="AC6:AD6"/>
    <mergeCell ref="A4:AR4"/>
    <mergeCell ref="E5:F5"/>
    <mergeCell ref="G5:H5"/>
    <mergeCell ref="K6:L6"/>
    <mergeCell ref="M6:N6"/>
    <mergeCell ref="AA6:AB6"/>
    <mergeCell ref="Q5:R5"/>
    <mergeCell ref="AC5:AD5"/>
    <mergeCell ref="AA5:AB5"/>
    <mergeCell ref="O6:P6"/>
    <mergeCell ref="Y7:Z7"/>
    <mergeCell ref="AI7:AJ7"/>
    <mergeCell ref="AC8:AJ8"/>
    <mergeCell ref="U8:AB8"/>
    <mergeCell ref="AA7:AB7"/>
    <mergeCell ref="G9:H9"/>
    <mergeCell ref="I9:J9"/>
    <mergeCell ref="K9:L9"/>
    <mergeCell ref="U9:V9"/>
    <mergeCell ref="M8:T8"/>
    <mergeCell ref="W9:X9"/>
    <mergeCell ref="Y9:Z9"/>
    <mergeCell ref="G7:H7"/>
    <mergeCell ref="K7:L7"/>
    <mergeCell ref="I7:J7"/>
    <mergeCell ref="O7:P7"/>
    <mergeCell ref="Q7:R7"/>
    <mergeCell ref="S7:T7"/>
    <mergeCell ref="W7:X7"/>
    <mergeCell ref="I10:J10"/>
    <mergeCell ref="AK10:AL10"/>
    <mergeCell ref="M9:N9"/>
    <mergeCell ref="O9:P9"/>
    <mergeCell ref="M10:N10"/>
    <mergeCell ref="Q9:R9"/>
    <mergeCell ref="S9:T9"/>
    <mergeCell ref="E9:F9"/>
    <mergeCell ref="E11:L11"/>
    <mergeCell ref="M11:T11"/>
    <mergeCell ref="O10:P10"/>
    <mergeCell ref="Q10:R10"/>
    <mergeCell ref="S10:T10"/>
    <mergeCell ref="G10:H10"/>
    <mergeCell ref="AQ7:AR7"/>
    <mergeCell ref="AK8:AR8"/>
    <mergeCell ref="AC7:AD7"/>
    <mergeCell ref="AE7:AF7"/>
    <mergeCell ref="AG7:AH7"/>
    <mergeCell ref="AK7:AL7"/>
    <mergeCell ref="AM7:AN7"/>
    <mergeCell ref="AK9:AL9"/>
    <mergeCell ref="AQ10:AR10"/>
    <mergeCell ref="AO10:AP10"/>
    <mergeCell ref="AO7:AP7"/>
    <mergeCell ref="AG9:AH9"/>
    <mergeCell ref="AC9:AD9"/>
    <mergeCell ref="AC11:AJ11"/>
    <mergeCell ref="AI10:AJ10"/>
    <mergeCell ref="AI9:AJ9"/>
    <mergeCell ref="AE9:AF9"/>
    <mergeCell ref="AG10:AH10"/>
    <mergeCell ref="AA9:AB9"/>
    <mergeCell ref="AC10:AD10"/>
    <mergeCell ref="W10:X10"/>
    <mergeCell ref="K12:L12"/>
    <mergeCell ref="M12:N12"/>
    <mergeCell ref="O12:P12"/>
    <mergeCell ref="U10:V10"/>
    <mergeCell ref="S12:T12"/>
    <mergeCell ref="K10:L10"/>
    <mergeCell ref="U11:AB11"/>
    <mergeCell ref="AA10:AB10"/>
    <mergeCell ref="Y10:Z10"/>
    <mergeCell ref="AQ9:AR9"/>
    <mergeCell ref="AO9:AP9"/>
    <mergeCell ref="AM9:AN9"/>
    <mergeCell ref="AM10:AN10"/>
    <mergeCell ref="AK11:AR11"/>
    <mergeCell ref="AE10:AF10"/>
    <mergeCell ref="AH14:AJ14"/>
    <mergeCell ref="AQ13:AR13"/>
    <mergeCell ref="AM13:AN13"/>
    <mergeCell ref="AO13:AP13"/>
    <mergeCell ref="AN14:AO14"/>
    <mergeCell ref="AI13:AJ13"/>
    <mergeCell ref="AK14:AM14"/>
    <mergeCell ref="AQ12:AR12"/>
    <mergeCell ref="AK12:AL12"/>
    <mergeCell ref="AE12:AF12"/>
    <mergeCell ref="AI12:AJ12"/>
    <mergeCell ref="AP14:AR14"/>
    <mergeCell ref="U12:V12"/>
    <mergeCell ref="M14:O14"/>
    <mergeCell ref="P14:Q14"/>
    <mergeCell ref="Q13:R13"/>
    <mergeCell ref="M13:N13"/>
    <mergeCell ref="AO12:AP12"/>
    <mergeCell ref="AG12:AH12"/>
    <mergeCell ref="AM12:AN12"/>
    <mergeCell ref="AG13:AH13"/>
    <mergeCell ref="AK13:AL13"/>
    <mergeCell ref="W12:X12"/>
    <mergeCell ref="AC12:AD12"/>
    <mergeCell ref="Y12:Z12"/>
    <mergeCell ref="AA12:AB12"/>
    <mergeCell ref="Y13:Z13"/>
    <mergeCell ref="A13:D14"/>
    <mergeCell ref="G13:H13"/>
    <mergeCell ref="A15:AR15"/>
    <mergeCell ref="A16:B16"/>
    <mergeCell ref="AK17:AR17"/>
    <mergeCell ref="E14:L14"/>
    <mergeCell ref="Q12:R12"/>
    <mergeCell ref="U14:W14"/>
    <mergeCell ref="S13:T13"/>
    <mergeCell ref="U13:V13"/>
    <mergeCell ref="I13:J13"/>
    <mergeCell ref="K13:L13"/>
    <mergeCell ref="O13:P13"/>
    <mergeCell ref="R14:T14"/>
    <mergeCell ref="E13:F13"/>
    <mergeCell ref="AE13:AF13"/>
    <mergeCell ref="X14:Y14"/>
    <mergeCell ref="Z14:AB14"/>
    <mergeCell ref="AC14:AE14"/>
    <mergeCell ref="AF14:AG14"/>
    <mergeCell ref="W13:X13"/>
    <mergeCell ref="AC13:AD13"/>
    <mergeCell ref="AA13:AB13"/>
    <mergeCell ref="U16:AB16"/>
    <mergeCell ref="AC16:AJ16"/>
    <mergeCell ref="C16:D16"/>
    <mergeCell ref="E16:L16"/>
    <mergeCell ref="AK16:AR16"/>
    <mergeCell ref="M16:T16"/>
    <mergeCell ref="C17:D17"/>
    <mergeCell ref="E17:L17"/>
    <mergeCell ref="M17:T17"/>
    <mergeCell ref="C20:D20"/>
    <mergeCell ref="M19:T19"/>
    <mergeCell ref="A17:B17"/>
    <mergeCell ref="U17:AB17"/>
    <mergeCell ref="AC17:AJ17"/>
    <mergeCell ref="A19:B19"/>
    <mergeCell ref="C19:D19"/>
    <mergeCell ref="U19:AB19"/>
    <mergeCell ref="AK18:AR18"/>
    <mergeCell ref="E18:L18"/>
    <mergeCell ref="M18:T18"/>
    <mergeCell ref="U18:AB18"/>
    <mergeCell ref="AC18:AJ18"/>
    <mergeCell ref="A26:D26"/>
    <mergeCell ref="M26:N26"/>
    <mergeCell ref="AP26:AR26"/>
    <mergeCell ref="Z26:AB26"/>
    <mergeCell ref="O26:Q26"/>
    <mergeCell ref="AE26:AG26"/>
    <mergeCell ref="AH26:AJ26"/>
    <mergeCell ref="AM26:AO26"/>
    <mergeCell ref="A24:D24"/>
    <mergeCell ref="E24:AR24"/>
    <mergeCell ref="AM25:AO25"/>
    <mergeCell ref="AP25:AR25"/>
    <mergeCell ref="W25:Y25"/>
    <mergeCell ref="R26:T26"/>
    <mergeCell ref="AE25:AG25"/>
    <mergeCell ref="A25:D25"/>
    <mergeCell ref="M25:N25"/>
    <mergeCell ref="O25:Q25"/>
    <mergeCell ref="AM22:AO23"/>
    <mergeCell ref="AP22:AR23"/>
    <mergeCell ref="AH22:AJ23"/>
    <mergeCell ref="AC19:AJ19"/>
    <mergeCell ref="AK20:AR20"/>
    <mergeCell ref="AC22:AD23"/>
    <mergeCell ref="AE22:AG23"/>
    <mergeCell ref="A21:AR21"/>
    <mergeCell ref="U20:AB20"/>
    <mergeCell ref="AK19:AR19"/>
    <mergeCell ref="AC20:AJ20"/>
    <mergeCell ref="W22:Y23"/>
    <mergeCell ref="U22:V23"/>
    <mergeCell ref="K22:L22"/>
    <mergeCell ref="M22:N23"/>
    <mergeCell ref="O22:Q23"/>
    <mergeCell ref="R22:T23"/>
    <mergeCell ref="E20:L20"/>
    <mergeCell ref="M20:T20"/>
    <mergeCell ref="E19:L19"/>
    <mergeCell ref="A20:B20"/>
    <mergeCell ref="Z22:AB23"/>
    <mergeCell ref="AK22:AL23"/>
    <mergeCell ref="AH25:AJ25"/>
    <mergeCell ref="AK25:AL25"/>
    <mergeCell ref="AK28:AL28"/>
    <mergeCell ref="AK26:AL26"/>
    <mergeCell ref="Z31:AB31"/>
    <mergeCell ref="R27:T27"/>
    <mergeCell ref="Z25:AB25"/>
    <mergeCell ref="AC26:AD26"/>
    <mergeCell ref="U26:V26"/>
    <mergeCell ref="W26:Y26"/>
    <mergeCell ref="R25:T25"/>
    <mergeCell ref="U25:V25"/>
    <mergeCell ref="AC25:AD25"/>
    <mergeCell ref="Z27:AB27"/>
    <mergeCell ref="AP27:AR27"/>
    <mergeCell ref="U28:V28"/>
    <mergeCell ref="W29:Y29"/>
    <mergeCell ref="W28:Y28"/>
    <mergeCell ref="Z29:AB29"/>
    <mergeCell ref="AH27:AJ27"/>
    <mergeCell ref="AP28:AR28"/>
    <mergeCell ref="U29:V29"/>
    <mergeCell ref="AE29:AG29"/>
    <mergeCell ref="U27:V27"/>
    <mergeCell ref="Z28:AB28"/>
    <mergeCell ref="W27:Y27"/>
    <mergeCell ref="A31:D31"/>
    <mergeCell ref="M31:N31"/>
    <mergeCell ref="A28:D28"/>
    <mergeCell ref="W31:Y31"/>
    <mergeCell ref="U31:V31"/>
    <mergeCell ref="R29:T29"/>
    <mergeCell ref="R28:T28"/>
    <mergeCell ref="AE31:AG31"/>
    <mergeCell ref="AE28:AG28"/>
    <mergeCell ref="A27:D27"/>
    <mergeCell ref="M28:N28"/>
    <mergeCell ref="M27:N27"/>
    <mergeCell ref="O27:Q27"/>
    <mergeCell ref="O28:Q28"/>
    <mergeCell ref="A29:D29"/>
    <mergeCell ref="AC32:AD32"/>
    <mergeCell ref="A30:D30"/>
    <mergeCell ref="E30:AR30"/>
    <mergeCell ref="AC31:AD31"/>
    <mergeCell ref="AP31:AR31"/>
    <mergeCell ref="AK31:AL31"/>
    <mergeCell ref="AM31:AO31"/>
    <mergeCell ref="O31:Q31"/>
    <mergeCell ref="R31:T31"/>
    <mergeCell ref="AH32:AJ32"/>
    <mergeCell ref="AK32:AL32"/>
    <mergeCell ref="AM32:AO32"/>
    <mergeCell ref="AP32:AR32"/>
    <mergeCell ref="M29:N29"/>
    <mergeCell ref="O29:Q29"/>
    <mergeCell ref="AP29:AR29"/>
    <mergeCell ref="AK29:AL29"/>
    <mergeCell ref="AH31:AJ31"/>
    <mergeCell ref="AM27:AO27"/>
    <mergeCell ref="AC29:AD29"/>
    <mergeCell ref="AM28:AO28"/>
    <mergeCell ref="AM29:AO29"/>
    <mergeCell ref="AC27:AD27"/>
    <mergeCell ref="AH29:AJ29"/>
    <mergeCell ref="AC28:AD28"/>
    <mergeCell ref="AK27:AL27"/>
    <mergeCell ref="AE27:AG27"/>
    <mergeCell ref="AH28:AJ28"/>
    <mergeCell ref="U32:V32"/>
    <mergeCell ref="U33:V33"/>
    <mergeCell ref="AE34:AG34"/>
    <mergeCell ref="AE33:AG33"/>
    <mergeCell ref="Z32:AB32"/>
    <mergeCell ref="AE32:AG32"/>
    <mergeCell ref="W32:Y32"/>
    <mergeCell ref="M32:N32"/>
    <mergeCell ref="A33:D33"/>
    <mergeCell ref="O32:Q32"/>
    <mergeCell ref="M33:N33"/>
    <mergeCell ref="A32:D32"/>
    <mergeCell ref="R32:T32"/>
    <mergeCell ref="O33:Q33"/>
    <mergeCell ref="O34:Q34"/>
    <mergeCell ref="R33:T33"/>
    <mergeCell ref="R35:T35"/>
    <mergeCell ref="U34:V34"/>
    <mergeCell ref="U35:V35"/>
    <mergeCell ref="R34:T34"/>
    <mergeCell ref="O37:Q37"/>
    <mergeCell ref="AK33:AL33"/>
    <mergeCell ref="Z34:AB34"/>
    <mergeCell ref="W35:Y35"/>
    <mergeCell ref="AC33:AD33"/>
    <mergeCell ref="W33:Y33"/>
    <mergeCell ref="AH33:AJ33"/>
    <mergeCell ref="AH35:AJ35"/>
    <mergeCell ref="AK35:AL35"/>
    <mergeCell ref="AH34:AJ34"/>
    <mergeCell ref="AK34:AL34"/>
    <mergeCell ref="W34:Y34"/>
    <mergeCell ref="AK36:AL36"/>
    <mergeCell ref="AE36:AG36"/>
    <mergeCell ref="AE38:AG38"/>
    <mergeCell ref="AP36:AR36"/>
    <mergeCell ref="AH36:AJ36"/>
    <mergeCell ref="AE35:AG35"/>
    <mergeCell ref="R37:T37"/>
    <mergeCell ref="Z33:AB33"/>
    <mergeCell ref="AC34:AD34"/>
    <mergeCell ref="AC37:AD37"/>
    <mergeCell ref="W38:Y38"/>
    <mergeCell ref="Z36:AB36"/>
    <mergeCell ref="Z37:AB37"/>
    <mergeCell ref="AC38:AD38"/>
    <mergeCell ref="AC36:AD36"/>
    <mergeCell ref="AC35:AD35"/>
    <mergeCell ref="W36:Y36"/>
    <mergeCell ref="U37:V37"/>
    <mergeCell ref="Z35:AB35"/>
    <mergeCell ref="AP34:AR34"/>
    <mergeCell ref="AP33:AR33"/>
    <mergeCell ref="AM33:AO33"/>
    <mergeCell ref="AM34:AO34"/>
    <mergeCell ref="AM35:AO35"/>
    <mergeCell ref="A39:D39"/>
    <mergeCell ref="A38:D38"/>
    <mergeCell ref="AP38:AR38"/>
    <mergeCell ref="AH40:AJ40"/>
    <mergeCell ref="R38:T38"/>
    <mergeCell ref="U38:V38"/>
    <mergeCell ref="O40:Q40"/>
    <mergeCell ref="E39:AR39"/>
    <mergeCell ref="W37:Y37"/>
    <mergeCell ref="AP37:AR37"/>
    <mergeCell ref="AK38:AL38"/>
    <mergeCell ref="AM36:AO36"/>
    <mergeCell ref="AH38:AJ38"/>
    <mergeCell ref="AH37:AJ37"/>
    <mergeCell ref="AK37:AL37"/>
    <mergeCell ref="AM37:AO37"/>
    <mergeCell ref="AP35:AR35"/>
    <mergeCell ref="AM38:AO38"/>
    <mergeCell ref="Z38:AB38"/>
    <mergeCell ref="AE37:AG37"/>
    <mergeCell ref="O42:Q42"/>
    <mergeCell ref="R42:T42"/>
    <mergeCell ref="O41:Q41"/>
    <mergeCell ref="AE40:AG40"/>
    <mergeCell ref="A41:D41"/>
    <mergeCell ref="A35:D35"/>
    <mergeCell ref="M35:N35"/>
    <mergeCell ref="O35:Q35"/>
    <mergeCell ref="O36:Q36"/>
    <mergeCell ref="A40:D40"/>
    <mergeCell ref="M40:N40"/>
    <mergeCell ref="M41:N41"/>
    <mergeCell ref="M36:N36"/>
    <mergeCell ref="M38:N38"/>
    <mergeCell ref="AP41:AR41"/>
    <mergeCell ref="AP40:AR40"/>
    <mergeCell ref="AK40:AL40"/>
    <mergeCell ref="AP43:AR43"/>
    <mergeCell ref="AK43:AL43"/>
    <mergeCell ref="AK42:AL42"/>
    <mergeCell ref="AM40:AO40"/>
    <mergeCell ref="W43:Y43"/>
    <mergeCell ref="Z41:AB41"/>
    <mergeCell ref="Z43:AB43"/>
    <mergeCell ref="AC40:AD40"/>
    <mergeCell ref="W40:Y40"/>
    <mergeCell ref="AC43:AD43"/>
    <mergeCell ref="Z42:AB42"/>
    <mergeCell ref="AH41:AJ41"/>
    <mergeCell ref="AM42:AO42"/>
    <mergeCell ref="AK41:AL41"/>
    <mergeCell ref="AM41:AO41"/>
    <mergeCell ref="W41:Y41"/>
    <mergeCell ref="AC41:AD41"/>
    <mergeCell ref="AE41:AG41"/>
    <mergeCell ref="Z40:AB40"/>
    <mergeCell ref="AP49:AR49"/>
    <mergeCell ref="AP47:AR47"/>
    <mergeCell ref="AM47:AO47"/>
    <mergeCell ref="AM45:AO45"/>
    <mergeCell ref="AK51:AL51"/>
    <mergeCell ref="AM51:AO51"/>
    <mergeCell ref="AH43:AJ43"/>
    <mergeCell ref="AP42:AR42"/>
    <mergeCell ref="AK46:AL46"/>
    <mergeCell ref="AP44:AR44"/>
    <mergeCell ref="AM43:AO43"/>
    <mergeCell ref="AP46:AR46"/>
    <mergeCell ref="AP45:AR45"/>
    <mergeCell ref="AK44:AL44"/>
    <mergeCell ref="AM44:AO44"/>
    <mergeCell ref="AH42:AJ42"/>
    <mergeCell ref="AE42:AG42"/>
    <mergeCell ref="AC42:AD42"/>
    <mergeCell ref="Z44:AB44"/>
    <mergeCell ref="AC44:AD44"/>
    <mergeCell ref="AM52:AO52"/>
    <mergeCell ref="W52:Y52"/>
    <mergeCell ref="Z52:AB52"/>
    <mergeCell ref="AC52:AD52"/>
    <mergeCell ref="AE52:AG52"/>
    <mergeCell ref="AH52:AJ52"/>
    <mergeCell ref="AH44:AJ44"/>
    <mergeCell ref="AH49:AJ49"/>
    <mergeCell ref="AH48:AJ48"/>
    <mergeCell ref="AE43:AG43"/>
    <mergeCell ref="AM46:AO46"/>
    <mergeCell ref="AK49:AL49"/>
    <mergeCell ref="AM49:AO49"/>
    <mergeCell ref="AK47:AL47"/>
    <mergeCell ref="AC51:AD51"/>
    <mergeCell ref="AH46:AJ46"/>
    <mergeCell ref="AE45:AG45"/>
    <mergeCell ref="AH45:AJ45"/>
    <mergeCell ref="AK45:AL45"/>
    <mergeCell ref="AC47:AD47"/>
    <mergeCell ref="A46:D46"/>
    <mergeCell ref="M46:N46"/>
    <mergeCell ref="R45:T45"/>
    <mergeCell ref="O45:Q45"/>
    <mergeCell ref="M53:N53"/>
    <mergeCell ref="AE46:AG46"/>
    <mergeCell ref="A49:D49"/>
    <mergeCell ref="A48:D48"/>
    <mergeCell ref="R48:T48"/>
    <mergeCell ref="U47:V47"/>
    <mergeCell ref="Z49:AB49"/>
    <mergeCell ref="AC49:AD49"/>
    <mergeCell ref="W51:Y51"/>
    <mergeCell ref="W49:Y49"/>
    <mergeCell ref="A45:D45"/>
    <mergeCell ref="M47:N47"/>
    <mergeCell ref="O47:Q47"/>
    <mergeCell ref="R47:T47"/>
    <mergeCell ref="R46:T46"/>
    <mergeCell ref="M45:N45"/>
    <mergeCell ref="AP56:AR56"/>
    <mergeCell ref="AM56:AO56"/>
    <mergeCell ref="AK54:AL54"/>
    <mergeCell ref="AM54:AO54"/>
    <mergeCell ref="AP53:AR53"/>
    <mergeCell ref="AP54:AR54"/>
    <mergeCell ref="U43:V43"/>
    <mergeCell ref="W47:Y47"/>
    <mergeCell ref="Z54:AB54"/>
    <mergeCell ref="Z53:AB53"/>
    <mergeCell ref="U52:V52"/>
    <mergeCell ref="E50:AR50"/>
    <mergeCell ref="AH47:AJ47"/>
    <mergeCell ref="AK52:AL52"/>
    <mergeCell ref="AE44:AG44"/>
    <mergeCell ref="Z48:AB48"/>
    <mergeCell ref="Z51:AB51"/>
    <mergeCell ref="W48:Y48"/>
    <mergeCell ref="Z47:AB47"/>
    <mergeCell ref="AH51:AJ51"/>
    <mergeCell ref="AP52:AR52"/>
    <mergeCell ref="AE47:AG47"/>
    <mergeCell ref="AE51:AG51"/>
    <mergeCell ref="AP48:AR48"/>
    <mergeCell ref="R52:T52"/>
    <mergeCell ref="U45:V45"/>
    <mergeCell ref="W45:Y45"/>
    <mergeCell ref="U46:V46"/>
    <mergeCell ref="W46:Y46"/>
    <mergeCell ref="U51:V51"/>
    <mergeCell ref="U49:V49"/>
    <mergeCell ref="U48:V48"/>
    <mergeCell ref="AP55:AR55"/>
    <mergeCell ref="AE55:AG55"/>
    <mergeCell ref="AC45:AD45"/>
    <mergeCell ref="AC46:AD46"/>
    <mergeCell ref="Z46:AB46"/>
    <mergeCell ref="Z45:AB45"/>
    <mergeCell ref="AK53:AL53"/>
    <mergeCell ref="AE53:AG53"/>
    <mergeCell ref="AE54:AG54"/>
    <mergeCell ref="AC53:AD53"/>
    <mergeCell ref="AH55:AJ55"/>
    <mergeCell ref="AK55:AL55"/>
    <mergeCell ref="AM55:AO55"/>
    <mergeCell ref="AH54:AJ54"/>
    <mergeCell ref="AM53:AO53"/>
    <mergeCell ref="AP51:AR51"/>
    <mergeCell ref="A34:D34"/>
    <mergeCell ref="M34:N34"/>
    <mergeCell ref="M37:N37"/>
    <mergeCell ref="O38:Q38"/>
    <mergeCell ref="A36:D36"/>
    <mergeCell ref="W44:Y44"/>
    <mergeCell ref="A44:D44"/>
    <mergeCell ref="A42:D42"/>
    <mergeCell ref="R43:T43"/>
    <mergeCell ref="M44:N44"/>
    <mergeCell ref="U44:V44"/>
    <mergeCell ref="O44:Q44"/>
    <mergeCell ref="R44:T44"/>
    <mergeCell ref="M43:N43"/>
    <mergeCell ref="A43:D43"/>
    <mergeCell ref="M42:N42"/>
    <mergeCell ref="W42:Y42"/>
    <mergeCell ref="U42:V42"/>
    <mergeCell ref="R40:T40"/>
    <mergeCell ref="U40:V40"/>
    <mergeCell ref="R41:T41"/>
    <mergeCell ref="U41:V41"/>
    <mergeCell ref="U36:V36"/>
    <mergeCell ref="R36:T36"/>
    <mergeCell ref="A37:D37"/>
    <mergeCell ref="A51:D51"/>
    <mergeCell ref="M51:N51"/>
    <mergeCell ref="O51:Q51"/>
    <mergeCell ref="R51:T51"/>
    <mergeCell ref="O58:Q58"/>
    <mergeCell ref="A58:D58"/>
    <mergeCell ref="M58:N58"/>
    <mergeCell ref="A57:D57"/>
    <mergeCell ref="M57:N57"/>
    <mergeCell ref="A52:D52"/>
    <mergeCell ref="M52:N52"/>
    <mergeCell ref="O52:Q52"/>
    <mergeCell ref="O48:Q48"/>
    <mergeCell ref="O43:Q43"/>
    <mergeCell ref="A55:D55"/>
    <mergeCell ref="M55:N55"/>
    <mergeCell ref="O55:Q55"/>
    <mergeCell ref="A54:D54"/>
    <mergeCell ref="M54:N54"/>
    <mergeCell ref="A47:D47"/>
    <mergeCell ref="A53:D53"/>
    <mergeCell ref="O46:Q46"/>
    <mergeCell ref="A50:D50"/>
    <mergeCell ref="AH53:AJ53"/>
    <mergeCell ref="R56:T56"/>
    <mergeCell ref="O53:Q53"/>
    <mergeCell ref="R53:T53"/>
    <mergeCell ref="R54:T54"/>
    <mergeCell ref="AC54:AD54"/>
    <mergeCell ref="Z55:AB55"/>
    <mergeCell ref="U57:V57"/>
    <mergeCell ref="U56:V56"/>
    <mergeCell ref="W56:Y56"/>
    <mergeCell ref="W57:Y57"/>
    <mergeCell ref="AC56:AD56"/>
    <mergeCell ref="AC55:AD55"/>
    <mergeCell ref="U55:V55"/>
    <mergeCell ref="AH58:AJ58"/>
    <mergeCell ref="AH57:AJ57"/>
    <mergeCell ref="AE57:AG57"/>
    <mergeCell ref="AP58:AR58"/>
    <mergeCell ref="M49:N49"/>
    <mergeCell ref="AE49:AG49"/>
    <mergeCell ref="AE48:AG48"/>
    <mergeCell ref="AK48:AL48"/>
    <mergeCell ref="AC48:AD48"/>
    <mergeCell ref="AM48:AO48"/>
    <mergeCell ref="M48:N48"/>
    <mergeCell ref="O49:Q49"/>
    <mergeCell ref="R49:T49"/>
    <mergeCell ref="AK57:AL57"/>
    <mergeCell ref="W55:Y55"/>
    <mergeCell ref="R55:T55"/>
    <mergeCell ref="U53:V53"/>
    <mergeCell ref="W53:Y53"/>
    <mergeCell ref="W54:Y54"/>
    <mergeCell ref="Z57:AB57"/>
    <mergeCell ref="Z56:AB56"/>
    <mergeCell ref="O54:Q54"/>
    <mergeCell ref="U54:V54"/>
    <mergeCell ref="O56:Q56"/>
    <mergeCell ref="AM57:AO57"/>
    <mergeCell ref="U58:V58"/>
    <mergeCell ref="W58:Y58"/>
    <mergeCell ref="AE56:AG56"/>
    <mergeCell ref="A60:L60"/>
    <mergeCell ref="M60:T60"/>
    <mergeCell ref="U60:AB60"/>
    <mergeCell ref="AC60:AJ60"/>
    <mergeCell ref="R58:T58"/>
    <mergeCell ref="A56:D56"/>
    <mergeCell ref="A59:AR59"/>
    <mergeCell ref="AC57:AD57"/>
    <mergeCell ref="AP57:AR57"/>
    <mergeCell ref="M56:N56"/>
    <mergeCell ref="Z58:AB58"/>
    <mergeCell ref="AC58:AD58"/>
    <mergeCell ref="AK58:AL58"/>
    <mergeCell ref="AM58:AO58"/>
    <mergeCell ref="AK60:AR60"/>
    <mergeCell ref="O57:Q57"/>
    <mergeCell ref="R57:T57"/>
    <mergeCell ref="AH56:AJ56"/>
    <mergeCell ref="AK56:AL56"/>
    <mergeCell ref="AE58:AG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Наталья Николаевна</dc:creator>
  <cp:keywords/>
  <dc:description/>
  <cp:lastModifiedBy>x</cp:lastModifiedBy>
  <cp:lastPrinted>2013-12-24T10:34:43Z</cp:lastPrinted>
  <dcterms:created xsi:type="dcterms:W3CDTF">2013-12-04T10:29:38Z</dcterms:created>
  <dcterms:modified xsi:type="dcterms:W3CDTF">2014-01-15T06:00:34Z</dcterms:modified>
  <cp:category/>
  <cp:version/>
  <cp:contentType/>
  <cp:contentStatus/>
</cp:coreProperties>
</file>