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150" activeTab="0"/>
  </bookViews>
  <sheets>
    <sheet name="приложение1(мощность)" sheetId="1" r:id="rId1"/>
    <sheet name="приложение 2(энергия)" sheetId="2" r:id="rId2"/>
    <sheet name="Приложение 3(АЧР)" sheetId="3" r:id="rId3"/>
    <sheet name="Приложение 4(ГВО)" sheetId="4" r:id="rId4"/>
  </sheets>
  <definedNames/>
  <calcPr fullCalcOnLoad="1"/>
</workbook>
</file>

<file path=xl/sharedStrings.xml><?xml version="1.0" encoding="utf-8"?>
<sst xmlns="http://schemas.openxmlformats.org/spreadsheetml/2006/main" count="360" uniqueCount="169">
  <si>
    <t>Р</t>
  </si>
  <si>
    <t>Q</t>
  </si>
  <si>
    <t>Наименование присоединения</t>
  </si>
  <si>
    <t>Примечание</t>
  </si>
  <si>
    <t>МВт</t>
  </si>
  <si>
    <t>кВ</t>
  </si>
  <si>
    <t>U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</si>
  <si>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</si>
  <si>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</si>
  <si>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</si>
  <si>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</si>
  <si>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</si>
  <si>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</si>
  <si>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</si>
  <si>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</si>
  <si>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</si>
  <si>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</si>
  <si>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</si>
  <si>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</si>
  <si>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</si>
  <si>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</si>
  <si>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</si>
  <si>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</si>
  <si>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</si>
  <si>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</si>
  <si>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</si>
  <si>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</si>
  <si>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</si>
  <si>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</si>
  <si>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</si>
  <si>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</si>
  <si>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Точка замера/
текущая фиксация присоединения</t>
  </si>
  <si>
    <t>Контролируемый параметр</t>
  </si>
  <si>
    <t>Единица измерения</t>
  </si>
  <si>
    <t>I</t>
  </si>
  <si>
    <t>А</t>
  </si>
  <si>
    <t>ВЕДОМОСТЬ    ПОТРЕБЛЕНИЯ    ЭЛЕКТРИЧЕСКОЙ    ЭНЕРГИИ    ЗА    ЗАМЕРНЫЙ    ДЕНЬ</t>
  </si>
  <si>
    <t>ВЕДОМОСТЬ    ПОТРЕБЛЕНИЯ    ЭЛЕКТРИЧЕСКОЙ    МОЩНОСТИ    ЗА    ЗАМЕРНЫЙ    ДЕНЬ</t>
  </si>
  <si>
    <t>МВт*ч</t>
  </si>
  <si>
    <t>Период замера</t>
  </si>
  <si>
    <t>прием</t>
  </si>
  <si>
    <t>отдача</t>
  </si>
  <si>
    <t>09:00 - 10:00</t>
  </si>
  <si>
    <t>08:00 - 09:00</t>
  </si>
  <si>
    <t>07:00 - 08:00</t>
  </si>
  <si>
    <t>06:00 - 07:00</t>
  </si>
  <si>
    <t>05:00 - 06:00</t>
  </si>
  <si>
    <t>00:00 - 01:00</t>
  </si>
  <si>
    <t>01:00 - 02:00</t>
  </si>
  <si>
    <t>02:00 - 03:00</t>
  </si>
  <si>
    <t>03:00 - 04:00</t>
  </si>
  <si>
    <t>04:00 - 05:00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</si>
  <si>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</si>
  <si>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</si>
  <si>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</si>
  <si>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</si>
  <si>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</si>
  <si>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</si>
  <si>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</si>
  <si>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</si>
  <si>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</si>
  <si>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</si>
  <si>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</si>
  <si>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</si>
  <si>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</si>
  <si>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</si>
  <si>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Приложение 1</t>
  </si>
  <si>
    <t>к Указанию № ____ от _____________2008г.</t>
  </si>
  <si>
    <t>(Наименование потребителя)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</si>
  <si>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</si>
  <si>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</si>
  <si>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МВАр*ч</t>
  </si>
  <si>
    <t>Приложение №2</t>
  </si>
  <si>
    <t>Приложение №1</t>
  </si>
  <si>
    <t>МВАр</t>
  </si>
  <si>
    <t>Вт</t>
  </si>
  <si>
    <t>ВАр</t>
  </si>
  <si>
    <t>ПС 110/35/6кВ "ГПП-1"
ВЛ-110кВ "СГРЭС-Метзавод 2"</t>
  </si>
  <si>
    <t>Т2  - 6 кВ</t>
  </si>
  <si>
    <t>ПС 110/35/6кВ "ГПП-1"
ВЛ-110кВ "СГРЭС-Метзавод 1"</t>
  </si>
  <si>
    <t>Т1  - 6 кВ</t>
  </si>
  <si>
    <t>Т3  - 6 кВ</t>
  </si>
  <si>
    <t>Т3  - 35 кВ</t>
  </si>
  <si>
    <t>ПС "Электросталь" Ввод 220кВ</t>
  </si>
  <si>
    <t xml:space="preserve">Т1   </t>
  </si>
  <si>
    <t>ПС 35/6кВ "ГПП-2"
ВЛ-35кВ "Серов-ГПП-2-1"</t>
  </si>
  <si>
    <t>ПС 35/6кВ "ГПП-2"
ВЛ-35кВ "Серов-ГПП-2-2"</t>
  </si>
  <si>
    <t>ПС 110/35/6кВ "ГПП-1",   Ввод Т1-6кВ</t>
  </si>
  <si>
    <t>ПС 110/35/6кВ "ГПП-1",   Ввод Т2-6кВ</t>
  </si>
  <si>
    <t>ПС 110/35/6кВ "ГПП-1",   Ввод Т3-6кВ</t>
  </si>
  <si>
    <t>ПС 110/35/6кВ "ГПП-1",   Ввод Т3-35кВ</t>
  </si>
  <si>
    <t>ПС 220/35кВ "Электросталь", Ввод Т1-220кВ</t>
  </si>
  <si>
    <t>ПС 35/6кВ "ГПП-2", РУ-6кВ; ВводТ1-6кВ</t>
  </si>
  <si>
    <t>ПС 35/6кВ "ГПП-2", РУ-6кВ; ВводТ2-6кВ</t>
  </si>
  <si>
    <t>ПАО "Надеждинский металлургический завод"</t>
  </si>
  <si>
    <t>ПС 220/35кВ "Электросталь", ПС 110/35/6кВ "ГПП-1", ПС 35/6кВ "ГПП-2"</t>
  </si>
  <si>
    <t>Положение РПН (ПБВ) ГПП-1 Т-1</t>
  </si>
  <si>
    <t>Положение РПН (ПБВ) ГПП-1 Т-2</t>
  </si>
  <si>
    <t>Положение РПН (ПБВ) ГПП-1 Т-3</t>
  </si>
  <si>
    <t>Положение РПН (ПБВ) ГПП-2 Т-1</t>
  </si>
  <si>
    <t>Положение РПН (ПБВ) ГПП-2 Т-2</t>
  </si>
  <si>
    <t>Положение РПН (ПБВ) ПС Электросталь</t>
  </si>
  <si>
    <t xml:space="preserve">Приложение №3 </t>
  </si>
  <si>
    <t xml:space="preserve">В Е Д О М О С Т Ь </t>
  </si>
  <si>
    <t xml:space="preserve">активных  нагрузок,  подключенных  к  АЧР  ПАО "Надеждинский металлургический завод"
 Наименование организации
</t>
  </si>
  <si>
    <t>Номер очереди АЧР</t>
  </si>
  <si>
    <t>Наименование фидеров и ЛЭП</t>
  </si>
  <si>
    <t>Активная       нагрузка</t>
  </si>
  <si>
    <t>Наименование ПС</t>
  </si>
  <si>
    <t>Уставка  АЧР1</t>
  </si>
  <si>
    <t>Уставка  АЧР2</t>
  </si>
  <si>
    <t>Уставка  СОАЧР</t>
  </si>
  <si>
    <t xml:space="preserve">f, Гц </t>
  </si>
  <si>
    <t xml:space="preserve">t, сек </t>
  </si>
  <si>
    <t>4-00</t>
  </si>
  <si>
    <t>10-00</t>
  </si>
  <si>
    <t>21-00</t>
  </si>
  <si>
    <t>А, мВт</t>
  </si>
  <si>
    <t>яч.70-72 Мех.завод №1</t>
  </si>
  <si>
    <t>ПС  110/35/6  "ГПП-1"</t>
  </si>
  <si>
    <t>яч.2-4 Мех.завод № 2</t>
  </si>
  <si>
    <t>яч.17-19 Мех.завод № 4</t>
  </si>
  <si>
    <t>яч.66-68 Мех.завод №5</t>
  </si>
  <si>
    <t>яч.44 Груп.реактор №2</t>
  </si>
  <si>
    <t>яч.57-59 ПС №1 Город</t>
  </si>
  <si>
    <t>яч.61-63 Эл.печь(ДСП-10)</t>
  </si>
  <si>
    <t>яч.53-55 ПС 6-1</t>
  </si>
  <si>
    <t>яч.41-43 ПС 12-2</t>
  </si>
  <si>
    <t>яч.37-39 ПС 3-2</t>
  </si>
  <si>
    <t>яч.12-14 ПС 4-1</t>
  </si>
  <si>
    <t>АПК</t>
  </si>
  <si>
    <t>ЗРУ-35 кВ агрегата "Печь-ковш" ЭСПЦ</t>
  </si>
  <si>
    <t>яч.3 ПМР-1</t>
  </si>
  <si>
    <t>ЗРУ-6 кВ "Кислородная станция"</t>
  </si>
  <si>
    <t>Приложение №4</t>
  </si>
  <si>
    <t>Номер очереди отключения</t>
  </si>
  <si>
    <t>Наименование подстанции</t>
  </si>
  <si>
    <t>Наименование фидеров  и  ЛЭП</t>
  </si>
  <si>
    <t>Активная        нагрузка</t>
  </si>
  <si>
    <t>1-00</t>
  </si>
  <si>
    <t>2-00</t>
  </si>
  <si>
    <t>3-00</t>
  </si>
  <si>
    <t>5-00</t>
  </si>
  <si>
    <t>6-00</t>
  </si>
  <si>
    <t>7-00</t>
  </si>
  <si>
    <t>8-00</t>
  </si>
  <si>
    <t>9-00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</si>
  <si>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</si>
  <si>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</si>
  <si>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</si>
  <si>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</si>
  <si>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</si>
  <si>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</si>
  <si>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</si>
  <si>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</si>
  <si>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</si>
  <si>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</si>
  <si>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22-00</t>
  </si>
  <si>
    <t>23-00</t>
  </si>
  <si>
    <t>24-00</t>
  </si>
  <si>
    <t xml:space="preserve"> Итого:</t>
  </si>
  <si>
    <t>tgφ</t>
  </si>
  <si>
    <t>cosφ</t>
  </si>
  <si>
    <t>16  декабря 2020г.</t>
  </si>
  <si>
    <t>16 декабря 2020г</t>
  </si>
  <si>
    <t xml:space="preserve"> 16 декабря (среда)  2020 года</t>
  </si>
  <si>
    <t>Ведомость  активных нагрузок (ГВО) за замерный день 16 декабря (среда) 2020 г.</t>
  </si>
  <si>
    <t>яч.2-4 Мех.завод №2</t>
  </si>
  <si>
    <t>яч.36 Мех.завод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</si>
</sst>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</numFmts>
  <fonts count="71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sz val="12"/>
      <name val="Arial Cyr"/>
      <family val="2"/>
    </font>
    <font>
      <b/>
      <sz val="1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2" fillId="0" borderId="0" xfId="0" applyNumberFormat="1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/>
    </xf>
    <xf numFmtId="0" fontId="62" fillId="0" borderId="0" xfId="0" applyFont="1" applyAlignment="1">
      <alignment/>
    </xf>
    <xf numFmtId="179" fontId="62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64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vertical="center" wrapText="1"/>
    </xf>
    <xf numFmtId="0" fontId="65" fillId="0" borderId="2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Fill="1" applyAlignment="1">
      <alignment horizont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vertical="center" wrapText="1"/>
    </xf>
    <xf numFmtId="179" fontId="67" fillId="0" borderId="32" xfId="0" applyNumberFormat="1" applyFont="1" applyFill="1" applyBorder="1" applyAlignment="1">
      <alignment horizontal="center" vertical="center" wrapText="1"/>
    </xf>
    <xf numFmtId="179" fontId="67" fillId="0" borderId="33" xfId="0" applyNumberFormat="1" applyFont="1" applyFill="1" applyBorder="1" applyAlignment="1">
      <alignment horizontal="center" vertical="center" wrapText="1"/>
    </xf>
    <xf numFmtId="179" fontId="67" fillId="0" borderId="34" xfId="0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/>
    </xf>
    <xf numFmtId="0" fontId="12" fillId="0" borderId="3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79" fontId="15" fillId="0" borderId="35" xfId="0" applyNumberFormat="1" applyFont="1" applyBorder="1" applyAlignment="1">
      <alignment vertical="center" wrapText="1"/>
    </xf>
    <xf numFmtId="179" fontId="15" fillId="0" borderId="10" xfId="0" applyNumberFormat="1" applyFont="1" applyBorder="1" applyAlignment="1">
      <alignment vertical="center" wrapText="1"/>
    </xf>
    <xf numFmtId="179" fontId="15" fillId="0" borderId="24" xfId="0" applyNumberFormat="1" applyFont="1" applyBorder="1" applyAlignment="1">
      <alignment vertical="center" wrapText="1"/>
    </xf>
    <xf numFmtId="179" fontId="14" fillId="0" borderId="37" xfId="0" applyNumberFormat="1" applyFont="1" applyFill="1" applyBorder="1" applyAlignment="1">
      <alignment horizontal="center" vertical="center" wrapText="1"/>
    </xf>
    <xf numFmtId="179" fontId="14" fillId="0" borderId="35" xfId="0" applyNumberFormat="1" applyFont="1" applyFill="1" applyBorder="1" applyAlignment="1">
      <alignment horizontal="center" vertical="center" wrapText="1"/>
    </xf>
    <xf numFmtId="179" fontId="14" fillId="0" borderId="38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4" fillId="0" borderId="19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5" fillId="0" borderId="3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right" vertical="center" wrapText="1"/>
    </xf>
    <xf numFmtId="0" fontId="67" fillId="0" borderId="58" xfId="0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0" fontId="16" fillId="0" borderId="60" xfId="0" applyFont="1" applyFill="1" applyBorder="1" applyAlignment="1">
      <alignment vertical="center" wrapText="1"/>
    </xf>
    <xf numFmtId="49" fontId="16" fillId="0" borderId="61" xfId="0" applyNumberFormat="1" applyFont="1" applyFill="1" applyBorder="1" applyAlignment="1">
      <alignment vertical="center" wrapText="1"/>
    </xf>
    <xf numFmtId="49" fontId="16" fillId="0" borderId="62" xfId="0" applyNumberFormat="1" applyFont="1" applyFill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7" fillId="0" borderId="0" xfId="0" applyFont="1" applyAlignment="1">
      <alignment wrapText="1"/>
    </xf>
    <xf numFmtId="0" fontId="70" fillId="0" borderId="0" xfId="0" applyFont="1" applyAlignment="1">
      <alignment/>
    </xf>
    <xf numFmtId="0" fontId="67" fillId="0" borderId="0" xfId="0" applyFont="1" applyBorder="1" applyAlignment="1">
      <alignment wrapText="1"/>
    </xf>
    <xf numFmtId="0" fontId="7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zoomScale="85" zoomScaleNormal="85" zoomScaleSheetLayoutView="100" zoomScalePageLayoutView="0" workbookViewId="0" topLeftCell="A3">
      <pane xSplit="4" ySplit="9" topLeftCell="E12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A6" sqref="A6:AC6"/>
    </sheetView>
  </sheetViews>
  <sheetFormatPr defaultColWidth="9.00390625" defaultRowHeight="12.75"/>
  <cols>
    <col min="1" max="1" width="19.125" style="9" customWidth="1"/>
    <col min="2" max="2" width="17.375" style="9" customWidth="1"/>
    <col min="3" max="3" width="10.375" style="2" customWidth="1"/>
    <col min="4" max="4" width="10.875" style="2" customWidth="1"/>
    <col min="5" max="28" width="6.375" style="1" customWidth="1"/>
    <col min="29" max="29" width="17.625" style="1" customWidth="1"/>
    <col min="30" max="16384" width="9.125" style="1" customWidth="1"/>
  </cols>
  <sheetData>
    <row r="1" ht="12.75">
      <c r="AC1" s="6" t="s">
        <v>66</v>
      </c>
    </row>
    <row r="2" ht="12.75">
      <c r="AC2" s="6" t="s">
        <v>67</v>
      </c>
    </row>
    <row r="3" spans="1:29" ht="15">
      <c r="A3" s="11"/>
      <c r="B3" s="11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 t="s">
        <v>73</v>
      </c>
      <c r="AB3" s="13"/>
      <c r="AC3" s="15"/>
    </row>
    <row r="4" spans="1:29" ht="15">
      <c r="A4" s="11"/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5"/>
    </row>
    <row r="5" spans="1:29" ht="15.75">
      <c r="A5" s="103" t="s">
        <v>37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29" ht="18">
      <c r="A6" s="106" t="s">
        <v>163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1:29" ht="18">
      <c r="A7" s="104" t="s">
        <v>94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1:29" s="4" customFormat="1" ht="18.75">
      <c r="A8" s="105" t="s">
        <v>68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</row>
    <row r="9" spans="1:29" s="4" customFormat="1" ht="18">
      <c r="A9" s="104" t="s">
        <v>95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29" ht="19.5" customHeight="1">
      <c r="A10" s="101" t="s">
        <v>2</v>
      </c>
      <c r="B10" s="101" t="s">
        <v>31</v>
      </c>
      <c r="C10" s="101" t="s">
        <v>32</v>
      </c>
      <c r="D10" s="101" t="s">
        <v>33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2" t="s">
        <v>3</v>
      </c>
    </row>
    <row r="11" spans="1:29" ht="19.5" customHeight="1">
      <c r="A11" s="102"/>
      <c r="B11" s="102"/>
      <c r="C11" s="101"/>
      <c r="D11" s="101"/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  <c r="O11" s="16" t="s">
        <v>17</v>
      </c>
      <c r="P11" s="16" t="s">
        <v>18</v>
      </c>
      <c r="Q11" s="16" t="s">
        <v>19</v>
      </c>
      <c r="R11" s="16" t="s">
        <v>20</v>
      </c>
      <c r="S11" s="16" t="s">
        <v>21</v>
      </c>
      <c r="T11" s="16" t="s">
        <v>22</v>
      </c>
      <c r="U11" s="16" t="s">
        <v>23</v>
      </c>
      <c r="V11" s="16" t="s">
        <v>24</v>
      </c>
      <c r="W11" s="16" t="s">
        <v>25</v>
      </c>
      <c r="X11" s="16" t="s">
        <v>26</v>
      </c>
      <c r="Y11" s="16" t="s">
        <v>27</v>
      </c>
      <c r="Z11" s="16" t="s">
        <v>28</v>
      </c>
      <c r="AA11" s="16" t="s">
        <v>29</v>
      </c>
      <c r="AB11" s="16" t="s">
        <v>30</v>
      </c>
      <c r="AC11" s="102"/>
    </row>
    <row r="12" spans="1:29" ht="13.5" customHeight="1">
      <c r="A12" s="17" t="s">
        <v>91</v>
      </c>
      <c r="B12" s="18"/>
      <c r="C12" s="7" t="s">
        <v>6</v>
      </c>
      <c r="D12" s="7" t="s">
        <v>5</v>
      </c>
      <c r="E12" s="10">
        <v>224.59</v>
      </c>
      <c r="F12" s="10">
        <v>224.02</v>
      </c>
      <c r="G12" s="10">
        <v>224.97</v>
      </c>
      <c r="H12" s="10">
        <v>225.06</v>
      </c>
      <c r="I12" s="10">
        <v>224.75</v>
      </c>
      <c r="J12" s="10">
        <v>224.44</v>
      </c>
      <c r="K12" s="10">
        <v>225.06</v>
      </c>
      <c r="L12" s="10">
        <v>224.36</v>
      </c>
      <c r="M12" s="10">
        <v>224.09</v>
      </c>
      <c r="N12" s="10">
        <v>223.56</v>
      </c>
      <c r="O12" s="10">
        <v>223.62</v>
      </c>
      <c r="P12" s="10">
        <v>223.22</v>
      </c>
      <c r="Q12" s="10">
        <v>222.66</v>
      </c>
      <c r="R12" s="10">
        <v>222.58</v>
      </c>
      <c r="S12" s="10">
        <v>223.68</v>
      </c>
      <c r="T12" s="10">
        <v>224.59</v>
      </c>
      <c r="U12" s="10">
        <v>222.93</v>
      </c>
      <c r="V12" s="10">
        <v>223.24</v>
      </c>
      <c r="W12" s="10">
        <v>223.57</v>
      </c>
      <c r="X12" s="10">
        <v>223.74</v>
      </c>
      <c r="Y12" s="10">
        <v>222.57</v>
      </c>
      <c r="Z12" s="10">
        <v>222.61</v>
      </c>
      <c r="AA12" s="10">
        <v>223.76</v>
      </c>
      <c r="AB12" s="10">
        <v>224.1</v>
      </c>
      <c r="AC12" s="19"/>
    </row>
    <row r="13" spans="1:29" ht="12.75">
      <c r="A13" s="17" t="s">
        <v>87</v>
      </c>
      <c r="B13" s="18"/>
      <c r="C13" s="7" t="s">
        <v>6</v>
      </c>
      <c r="D13" s="7" t="s">
        <v>5</v>
      </c>
      <c r="E13" s="10">
        <v>6.23</v>
      </c>
      <c r="F13" s="10">
        <v>6.23</v>
      </c>
      <c r="G13" s="10">
        <v>6.27</v>
      </c>
      <c r="H13" s="10">
        <v>6.26</v>
      </c>
      <c r="I13" s="10">
        <v>6.24</v>
      </c>
      <c r="J13" s="10">
        <v>6.27</v>
      </c>
      <c r="K13" s="10">
        <v>6.3</v>
      </c>
      <c r="L13" s="10">
        <v>6.25</v>
      </c>
      <c r="M13" s="10">
        <v>6.22</v>
      </c>
      <c r="N13" s="10">
        <v>6.21</v>
      </c>
      <c r="O13" s="10">
        <v>6.18</v>
      </c>
      <c r="P13" s="10">
        <v>6.2</v>
      </c>
      <c r="Q13" s="10">
        <v>6.17</v>
      </c>
      <c r="R13" s="10">
        <v>6.14</v>
      </c>
      <c r="S13" s="10">
        <v>6.17</v>
      </c>
      <c r="T13" s="10">
        <v>6.27</v>
      </c>
      <c r="U13" s="10">
        <v>6.2</v>
      </c>
      <c r="V13" s="10">
        <v>6.17</v>
      </c>
      <c r="W13" s="10">
        <v>6.25</v>
      </c>
      <c r="X13" s="10">
        <v>6.24</v>
      </c>
      <c r="Y13" s="10">
        <v>6.16</v>
      </c>
      <c r="Z13" s="10">
        <v>6.2</v>
      </c>
      <c r="AA13" s="10">
        <v>6.27</v>
      </c>
      <c r="AB13" s="10">
        <v>6.23</v>
      </c>
      <c r="AC13" s="19"/>
    </row>
    <row r="14" spans="1:29" ht="12.75">
      <c r="A14" s="17" t="s">
        <v>88</v>
      </c>
      <c r="B14" s="18"/>
      <c r="C14" s="7" t="s">
        <v>6</v>
      </c>
      <c r="D14" s="7" t="s">
        <v>5</v>
      </c>
      <c r="E14" s="10">
        <v>6.18</v>
      </c>
      <c r="F14" s="10">
        <v>6.23</v>
      </c>
      <c r="G14" s="10">
        <v>6.24</v>
      </c>
      <c r="H14" s="10">
        <v>6.24</v>
      </c>
      <c r="I14" s="10">
        <v>6.22</v>
      </c>
      <c r="J14" s="10">
        <v>6.26</v>
      </c>
      <c r="K14" s="10">
        <v>6.26</v>
      </c>
      <c r="L14" s="10">
        <v>6.23</v>
      </c>
      <c r="M14" s="10">
        <v>6.18</v>
      </c>
      <c r="N14" s="10">
        <v>6.21</v>
      </c>
      <c r="O14" s="10">
        <v>6.21</v>
      </c>
      <c r="P14" s="10">
        <v>6.19</v>
      </c>
      <c r="Q14" s="10">
        <v>6.2</v>
      </c>
      <c r="R14" s="10">
        <v>6.2</v>
      </c>
      <c r="S14" s="10">
        <v>6.22</v>
      </c>
      <c r="T14" s="10">
        <v>6.23</v>
      </c>
      <c r="U14" s="10">
        <v>6.17</v>
      </c>
      <c r="V14" s="10">
        <v>6.17</v>
      </c>
      <c r="W14" s="10">
        <v>6.19</v>
      </c>
      <c r="X14" s="10">
        <v>6.21</v>
      </c>
      <c r="Y14" s="10">
        <v>6.14</v>
      </c>
      <c r="Z14" s="10">
        <v>6.15</v>
      </c>
      <c r="AA14" s="10">
        <v>6.19</v>
      </c>
      <c r="AB14" s="10">
        <v>6.18</v>
      </c>
      <c r="AC14" s="19"/>
    </row>
    <row r="15" spans="1:30" ht="12.75">
      <c r="A15" s="17" t="s">
        <v>89</v>
      </c>
      <c r="B15" s="18"/>
      <c r="C15" s="7" t="s">
        <v>6</v>
      </c>
      <c r="D15" s="7" t="s">
        <v>5</v>
      </c>
      <c r="E15" s="10">
        <v>6.2</v>
      </c>
      <c r="F15" s="10">
        <v>6.19</v>
      </c>
      <c r="G15" s="10">
        <v>6.36</v>
      </c>
      <c r="H15" s="10">
        <v>6.37</v>
      </c>
      <c r="I15" s="10">
        <v>6.2</v>
      </c>
      <c r="J15" s="10">
        <v>6.29</v>
      </c>
      <c r="K15" s="10">
        <v>6.39</v>
      </c>
      <c r="L15" s="10">
        <v>6.37</v>
      </c>
      <c r="M15" s="10">
        <v>6.34</v>
      </c>
      <c r="N15" s="10">
        <v>6.37</v>
      </c>
      <c r="O15" s="10">
        <v>6.33</v>
      </c>
      <c r="P15" s="10">
        <v>6.15</v>
      </c>
      <c r="Q15" s="10">
        <v>6.13</v>
      </c>
      <c r="R15" s="10">
        <v>6.22</v>
      </c>
      <c r="S15" s="10">
        <v>6.26</v>
      </c>
      <c r="T15" s="10">
        <v>6.34</v>
      </c>
      <c r="U15" s="10">
        <v>6.28</v>
      </c>
      <c r="V15" s="10">
        <v>6.07</v>
      </c>
      <c r="W15" s="10">
        <v>6.24</v>
      </c>
      <c r="X15" s="10">
        <v>6.35</v>
      </c>
      <c r="Y15" s="10">
        <v>6.09</v>
      </c>
      <c r="Z15" s="10">
        <v>6.14</v>
      </c>
      <c r="AA15" s="10">
        <v>6.37</v>
      </c>
      <c r="AB15" s="10">
        <v>6.33</v>
      </c>
      <c r="AC15" s="19"/>
      <c r="AD15" s="35"/>
    </row>
    <row r="16" spans="1:30" ht="12.75">
      <c r="A16" s="17" t="s">
        <v>90</v>
      </c>
      <c r="B16" s="18"/>
      <c r="C16" s="7" t="s">
        <v>6</v>
      </c>
      <c r="D16" s="7" t="s">
        <v>5</v>
      </c>
      <c r="E16" s="10">
        <v>35.09</v>
      </c>
      <c r="F16" s="10">
        <v>34.47</v>
      </c>
      <c r="G16" s="10">
        <v>35.48</v>
      </c>
      <c r="H16" s="10">
        <v>35.56</v>
      </c>
      <c r="I16" s="10">
        <v>34.49</v>
      </c>
      <c r="J16" s="10">
        <v>35.16</v>
      </c>
      <c r="K16" s="10">
        <v>35.81</v>
      </c>
      <c r="L16" s="10">
        <v>35.76</v>
      </c>
      <c r="M16" s="10">
        <v>35.55</v>
      </c>
      <c r="N16" s="10">
        <v>35.64</v>
      </c>
      <c r="O16" s="10">
        <v>35.55</v>
      </c>
      <c r="P16" s="10">
        <v>34.69</v>
      </c>
      <c r="Q16" s="10">
        <v>34.5</v>
      </c>
      <c r="R16" s="10">
        <v>35.04</v>
      </c>
      <c r="S16" s="10">
        <v>34.57</v>
      </c>
      <c r="T16" s="10">
        <v>35.67</v>
      </c>
      <c r="U16" s="10">
        <v>35.36</v>
      </c>
      <c r="V16" s="10">
        <v>34.18</v>
      </c>
      <c r="W16" s="10">
        <v>34.87</v>
      </c>
      <c r="X16" s="10">
        <v>35.69</v>
      </c>
      <c r="Y16" s="10">
        <v>34.13</v>
      </c>
      <c r="Z16" s="10">
        <v>34.3</v>
      </c>
      <c r="AA16" s="10">
        <v>35.67</v>
      </c>
      <c r="AB16" s="10">
        <v>35.54</v>
      </c>
      <c r="AC16" s="19"/>
      <c r="AD16" s="35"/>
    </row>
    <row r="17" spans="1:30" ht="12.75">
      <c r="A17" s="17" t="s">
        <v>92</v>
      </c>
      <c r="B17" s="18"/>
      <c r="C17" s="7" t="s">
        <v>6</v>
      </c>
      <c r="D17" s="7" t="s">
        <v>5</v>
      </c>
      <c r="E17" s="10">
        <v>5.98</v>
      </c>
      <c r="F17" s="10">
        <v>5.97</v>
      </c>
      <c r="G17" s="10">
        <v>5.99</v>
      </c>
      <c r="H17" s="10">
        <v>6</v>
      </c>
      <c r="I17" s="10">
        <v>5.99</v>
      </c>
      <c r="J17" s="10">
        <v>6.02</v>
      </c>
      <c r="K17" s="10">
        <v>6</v>
      </c>
      <c r="L17" s="10">
        <v>6.01</v>
      </c>
      <c r="M17" s="10">
        <v>5.96</v>
      </c>
      <c r="N17" s="10">
        <v>5.98</v>
      </c>
      <c r="O17" s="10">
        <v>5.95</v>
      </c>
      <c r="P17" s="10">
        <v>5.97</v>
      </c>
      <c r="Q17" s="10">
        <v>5.94</v>
      </c>
      <c r="R17" s="10">
        <v>5.93</v>
      </c>
      <c r="S17" s="10">
        <v>5.96</v>
      </c>
      <c r="T17" s="10">
        <v>5.99</v>
      </c>
      <c r="U17" s="10">
        <v>5.92</v>
      </c>
      <c r="V17" s="10">
        <v>5.91</v>
      </c>
      <c r="W17" s="10">
        <v>5.96</v>
      </c>
      <c r="X17" s="10">
        <v>5.98</v>
      </c>
      <c r="Y17" s="10">
        <v>5.9</v>
      </c>
      <c r="Z17" s="10">
        <v>5.91</v>
      </c>
      <c r="AA17" s="10">
        <v>5.97</v>
      </c>
      <c r="AB17" s="10">
        <v>5.97</v>
      </c>
      <c r="AC17" s="19"/>
      <c r="AD17" s="35"/>
    </row>
    <row r="18" spans="1:30" ht="12.75">
      <c r="A18" s="17" t="s">
        <v>93</v>
      </c>
      <c r="B18" s="18"/>
      <c r="C18" s="7" t="s">
        <v>6</v>
      </c>
      <c r="D18" s="7" t="s">
        <v>5</v>
      </c>
      <c r="E18" s="10">
        <v>6.01</v>
      </c>
      <c r="F18" s="10">
        <v>6</v>
      </c>
      <c r="G18" s="10">
        <v>6.02</v>
      </c>
      <c r="H18" s="10">
        <v>6.03</v>
      </c>
      <c r="I18" s="10">
        <v>6.02</v>
      </c>
      <c r="J18" s="10">
        <v>6.05</v>
      </c>
      <c r="K18" s="10">
        <v>6.03</v>
      </c>
      <c r="L18" s="10">
        <v>6.04</v>
      </c>
      <c r="M18" s="10">
        <v>5.98</v>
      </c>
      <c r="N18" s="10">
        <v>5.98</v>
      </c>
      <c r="O18" s="10">
        <v>5.96</v>
      </c>
      <c r="P18" s="10">
        <v>5.98</v>
      </c>
      <c r="Q18" s="10">
        <v>5.96</v>
      </c>
      <c r="R18" s="10">
        <v>5.93</v>
      </c>
      <c r="S18" s="10">
        <v>5.97</v>
      </c>
      <c r="T18" s="10">
        <v>6</v>
      </c>
      <c r="U18" s="10">
        <v>5.93</v>
      </c>
      <c r="V18" s="10">
        <v>5.92</v>
      </c>
      <c r="W18" s="10">
        <v>5.96</v>
      </c>
      <c r="X18" s="10">
        <v>5.99</v>
      </c>
      <c r="Y18" s="10">
        <v>5.9</v>
      </c>
      <c r="Z18" s="10">
        <v>5.91</v>
      </c>
      <c r="AA18" s="10">
        <v>6</v>
      </c>
      <c r="AB18" s="10">
        <v>5.97</v>
      </c>
      <c r="AC18" s="19"/>
      <c r="AD18" s="35"/>
    </row>
    <row r="19" spans="1:30" ht="12.75">
      <c r="A19" s="97" t="s">
        <v>83</v>
      </c>
      <c r="B19" s="100" t="s">
        <v>84</v>
      </c>
      <c r="C19" s="7" t="s">
        <v>0</v>
      </c>
      <c r="D19" s="7" t="s">
        <v>4</v>
      </c>
      <c r="E19" s="33">
        <v>25.661</v>
      </c>
      <c r="F19" s="33">
        <v>34.175</v>
      </c>
      <c r="G19" s="33">
        <v>35.561</v>
      </c>
      <c r="H19" s="33">
        <v>29.027</v>
      </c>
      <c r="I19" s="33">
        <v>31.02</v>
      </c>
      <c r="J19" s="33">
        <v>35.746</v>
      </c>
      <c r="K19" s="33">
        <v>34.597</v>
      </c>
      <c r="L19" s="33">
        <v>26.11</v>
      </c>
      <c r="M19" s="33">
        <v>28.974</v>
      </c>
      <c r="N19" s="33">
        <v>24.037</v>
      </c>
      <c r="O19" s="33">
        <v>29.885</v>
      </c>
      <c r="P19" s="33">
        <v>28.248</v>
      </c>
      <c r="Q19" s="33">
        <v>33.106</v>
      </c>
      <c r="R19" s="33">
        <v>19.826</v>
      </c>
      <c r="S19" s="33">
        <v>6.217</v>
      </c>
      <c r="T19" s="33">
        <v>0.898</v>
      </c>
      <c r="U19" s="33">
        <v>24.473</v>
      </c>
      <c r="V19" s="33">
        <v>27.812</v>
      </c>
      <c r="W19" s="33">
        <v>25.291</v>
      </c>
      <c r="X19" s="33">
        <v>32.472</v>
      </c>
      <c r="Y19" s="33">
        <v>33.211</v>
      </c>
      <c r="Z19" s="33">
        <v>25.067</v>
      </c>
      <c r="AA19" s="33">
        <v>24.618</v>
      </c>
      <c r="AB19" s="33">
        <v>25.186</v>
      </c>
      <c r="AC19" s="19"/>
      <c r="AD19" s="36">
        <f>SUM(E19:AB19)</f>
        <v>641.2180000000001</v>
      </c>
    </row>
    <row r="20" spans="1:30" ht="12.75">
      <c r="A20" s="108"/>
      <c r="B20" s="98"/>
      <c r="C20" s="7" t="s">
        <v>1</v>
      </c>
      <c r="D20" s="7" t="s">
        <v>74</v>
      </c>
      <c r="E20" s="10">
        <v>4.158</v>
      </c>
      <c r="F20" s="10">
        <v>5.452</v>
      </c>
      <c r="G20" s="10">
        <v>5.174</v>
      </c>
      <c r="H20" s="10">
        <v>4.594</v>
      </c>
      <c r="I20" s="10">
        <v>4.831</v>
      </c>
      <c r="J20" s="10">
        <v>5.346</v>
      </c>
      <c r="K20" s="10">
        <v>5.346</v>
      </c>
      <c r="L20" s="10">
        <v>4.066</v>
      </c>
      <c r="M20" s="10">
        <v>4.567</v>
      </c>
      <c r="N20" s="10">
        <v>3.815</v>
      </c>
      <c r="O20" s="10">
        <v>4.858</v>
      </c>
      <c r="P20" s="10">
        <v>4.145</v>
      </c>
      <c r="Q20" s="10">
        <v>5.029</v>
      </c>
      <c r="R20" s="10">
        <v>3.419</v>
      </c>
      <c r="S20" s="10">
        <v>1.676</v>
      </c>
      <c r="T20" s="10">
        <v>1.175</v>
      </c>
      <c r="U20" s="10">
        <v>3.247</v>
      </c>
      <c r="V20" s="10">
        <v>4.475</v>
      </c>
      <c r="W20" s="10">
        <v>3.762</v>
      </c>
      <c r="X20" s="10">
        <v>4.739</v>
      </c>
      <c r="Y20" s="10">
        <v>4.963</v>
      </c>
      <c r="Z20" s="10">
        <v>4.264</v>
      </c>
      <c r="AA20" s="10">
        <v>3.973</v>
      </c>
      <c r="AB20" s="10">
        <v>3.986</v>
      </c>
      <c r="AC20" s="19"/>
      <c r="AD20" s="36">
        <f>SUM(E20:AB20)</f>
        <v>101.05999999999997</v>
      </c>
    </row>
    <row r="21" spans="1:30" ht="12.75">
      <c r="A21" s="108"/>
      <c r="B21" s="98"/>
      <c r="C21" s="7" t="s">
        <v>34</v>
      </c>
      <c r="D21" s="7" t="s">
        <v>35</v>
      </c>
      <c r="E21" s="10">
        <f>IF(OR(E12=0,E19=0),0,ABS(1000*E19/(SQRT(3)*E12*COS(ATAN(E20/E19)))))</f>
        <v>66.82674414938835</v>
      </c>
      <c r="F21" s="10">
        <f aca="true" t="shared" si="0" ref="F21:AB21">IF(OR(F12=0,F19=0),0,ABS(1000*F19/(SQRT(3)*F12*COS(ATAN(F20/F19)))))</f>
        <v>89.19046596210052</v>
      </c>
      <c r="G21" s="10">
        <f t="shared" si="0"/>
        <v>92.22264800319546</v>
      </c>
      <c r="H21" s="10">
        <f t="shared" si="0"/>
        <v>75.39028217167294</v>
      </c>
      <c r="I21" s="10">
        <f t="shared" si="0"/>
        <v>80.64647404350077</v>
      </c>
      <c r="J21" s="10">
        <f t="shared" si="0"/>
        <v>92.9757998788814</v>
      </c>
      <c r="K21" s="10">
        <f t="shared" si="0"/>
        <v>89.80559778791661</v>
      </c>
      <c r="L21" s="10">
        <f t="shared" si="0"/>
        <v>67.99921655819374</v>
      </c>
      <c r="M21" s="10">
        <f t="shared" si="0"/>
        <v>75.57088691219444</v>
      </c>
      <c r="N21" s="10">
        <f t="shared" si="0"/>
        <v>62.853247338913064</v>
      </c>
      <c r="O21" s="10">
        <f t="shared" si="0"/>
        <v>78.17097282799087</v>
      </c>
      <c r="P21" s="10">
        <f t="shared" si="0"/>
        <v>73.84478805716348</v>
      </c>
      <c r="Q21" s="10">
        <f t="shared" si="0"/>
        <v>86.82758195022106</v>
      </c>
      <c r="R21" s="10">
        <f t="shared" si="0"/>
        <v>52.18575136021911</v>
      </c>
      <c r="S21" s="10">
        <f t="shared" si="0"/>
        <v>16.619854136317336</v>
      </c>
      <c r="T21" s="10">
        <f t="shared" si="0"/>
        <v>3.8016858679999688</v>
      </c>
      <c r="U21" s="10">
        <f t="shared" si="0"/>
        <v>63.93626851557829</v>
      </c>
      <c r="V21" s="10">
        <f t="shared" si="0"/>
        <v>72.85340363554737</v>
      </c>
      <c r="W21" s="10">
        <f t="shared" si="0"/>
        <v>66.03042523715989</v>
      </c>
      <c r="X21" s="10">
        <f t="shared" si="0"/>
        <v>84.68006645207414</v>
      </c>
      <c r="Y21" s="10">
        <f t="shared" si="0"/>
        <v>87.10651616011042</v>
      </c>
      <c r="Z21" s="10">
        <f t="shared" si="0"/>
        <v>65.94640434909414</v>
      </c>
      <c r="AA21" s="10">
        <f t="shared" si="0"/>
        <v>64.34176684885823</v>
      </c>
      <c r="AB21" s="10">
        <f t="shared" si="0"/>
        <v>65.69443931461446</v>
      </c>
      <c r="AC21" s="19"/>
      <c r="AD21" s="36"/>
    </row>
    <row r="22" spans="1:30" ht="12.75">
      <c r="A22" s="108"/>
      <c r="B22" s="98"/>
      <c r="C22" s="7" t="s">
        <v>69</v>
      </c>
      <c r="D22" s="7"/>
      <c r="E22" s="10">
        <f>E20/E19</f>
        <v>0.16203577413195122</v>
      </c>
      <c r="F22" s="10">
        <f aca="true" t="shared" si="1" ref="F22:AB22">F20/F19</f>
        <v>0.15953182150694953</v>
      </c>
      <c r="G22" s="10">
        <f t="shared" si="1"/>
        <v>0.14549647085290066</v>
      </c>
      <c r="H22" s="10">
        <f t="shared" si="1"/>
        <v>0.15826644158886555</v>
      </c>
      <c r="I22" s="10">
        <f t="shared" si="1"/>
        <v>0.15573823339780787</v>
      </c>
      <c r="J22" s="10">
        <f t="shared" si="1"/>
        <v>0.14955519498685166</v>
      </c>
      <c r="K22" s="10">
        <f t="shared" si="1"/>
        <v>0.15452206838743243</v>
      </c>
      <c r="L22" s="10">
        <f t="shared" si="1"/>
        <v>0.15572577556491765</v>
      </c>
      <c r="M22" s="10">
        <f t="shared" si="1"/>
        <v>0.15762407675847312</v>
      </c>
      <c r="N22" s="10">
        <f t="shared" si="1"/>
        <v>0.15871364978990724</v>
      </c>
      <c r="O22" s="10">
        <f t="shared" si="1"/>
        <v>0.16255646645474317</v>
      </c>
      <c r="P22" s="10">
        <f t="shared" si="1"/>
        <v>0.14673605210988386</v>
      </c>
      <c r="Q22" s="10">
        <f t="shared" si="1"/>
        <v>0.1519059989125838</v>
      </c>
      <c r="R22" s="10">
        <f t="shared" si="1"/>
        <v>0.1724503177645516</v>
      </c>
      <c r="S22" s="10">
        <f t="shared" si="1"/>
        <v>0.2695834003538684</v>
      </c>
      <c r="T22" s="10">
        <f t="shared" si="1"/>
        <v>1.3084632516703787</v>
      </c>
      <c r="U22" s="10">
        <f t="shared" si="1"/>
        <v>0.13267682752421037</v>
      </c>
      <c r="V22" s="10">
        <f t="shared" si="1"/>
        <v>0.16090176902056663</v>
      </c>
      <c r="W22" s="10">
        <f t="shared" si="1"/>
        <v>0.14874856668380057</v>
      </c>
      <c r="X22" s="10">
        <f t="shared" si="1"/>
        <v>0.1459411185020941</v>
      </c>
      <c r="Y22" s="10">
        <f t="shared" si="1"/>
        <v>0.149438439071392</v>
      </c>
      <c r="Z22" s="10">
        <f t="shared" si="1"/>
        <v>0.17010412095583835</v>
      </c>
      <c r="AA22" s="10">
        <f t="shared" si="1"/>
        <v>0.16138597773986516</v>
      </c>
      <c r="AB22" s="10">
        <f t="shared" si="1"/>
        <v>0.15826252680060351</v>
      </c>
      <c r="AC22" s="19"/>
      <c r="AD22" s="36"/>
    </row>
    <row r="23" spans="1:30" ht="12.75">
      <c r="A23" s="109"/>
      <c r="B23" s="99"/>
      <c r="C23" s="7" t="s">
        <v>70</v>
      </c>
      <c r="D23" s="7"/>
      <c r="E23" s="10">
        <f aca="true" t="shared" si="2" ref="E23:AB23">COS(ATAN(E22))</f>
        <v>0.9871251833577117</v>
      </c>
      <c r="F23" s="10">
        <f t="shared" si="2"/>
        <v>0.9875126557239225</v>
      </c>
      <c r="G23" s="10">
        <f t="shared" si="2"/>
        <v>0.9895805287821418</v>
      </c>
      <c r="H23" s="10">
        <f t="shared" si="2"/>
        <v>0.9877063417228942</v>
      </c>
      <c r="I23" s="10">
        <f t="shared" si="2"/>
        <v>0.9880890385219683</v>
      </c>
      <c r="J23" s="10">
        <f t="shared" si="2"/>
        <v>0.9890007941257128</v>
      </c>
      <c r="K23" s="10">
        <f t="shared" si="2"/>
        <v>0.9882710911602375</v>
      </c>
      <c r="L23" s="10">
        <f t="shared" si="2"/>
        <v>0.9880909101082477</v>
      </c>
      <c r="M23" s="10">
        <f t="shared" si="2"/>
        <v>0.9878041186449252</v>
      </c>
      <c r="N23" s="10">
        <f t="shared" si="2"/>
        <v>0.9876380528044082</v>
      </c>
      <c r="O23" s="10">
        <f t="shared" si="2"/>
        <v>0.9870439092202682</v>
      </c>
      <c r="P23" s="10">
        <f t="shared" si="2"/>
        <v>0.989405055317648</v>
      </c>
      <c r="Q23" s="10">
        <f t="shared" si="2"/>
        <v>0.988658198322603</v>
      </c>
      <c r="R23" s="10">
        <f t="shared" si="2"/>
        <v>0.985454088519803</v>
      </c>
      <c r="S23" s="10">
        <f t="shared" si="2"/>
        <v>0.9655302351150581</v>
      </c>
      <c r="T23" s="10">
        <f t="shared" si="2"/>
        <v>0.607224192137827</v>
      </c>
      <c r="U23" s="10">
        <f t="shared" si="2"/>
        <v>0.9913129524320372</v>
      </c>
      <c r="V23" s="10">
        <f t="shared" si="2"/>
        <v>0.9873013552011927</v>
      </c>
      <c r="W23" s="10">
        <f t="shared" si="2"/>
        <v>0.9891171983605418</v>
      </c>
      <c r="X23" s="10">
        <f t="shared" si="2"/>
        <v>0.9895177455509357</v>
      </c>
      <c r="Y23" s="10">
        <f t="shared" si="2"/>
        <v>0.989017679546296</v>
      </c>
      <c r="Z23" s="10">
        <f t="shared" si="2"/>
        <v>0.9858388818565479</v>
      </c>
      <c r="AA23" s="10">
        <f t="shared" si="2"/>
        <v>0.987226271433118</v>
      </c>
      <c r="AB23" s="10">
        <f t="shared" si="2"/>
        <v>0.9877069387247273</v>
      </c>
      <c r="AC23" s="19"/>
      <c r="AD23" s="36"/>
    </row>
    <row r="24" spans="1:30" ht="12.75" customHeight="1">
      <c r="A24" s="97" t="s">
        <v>79</v>
      </c>
      <c r="B24" s="100" t="s">
        <v>80</v>
      </c>
      <c r="C24" s="7" t="s">
        <v>0</v>
      </c>
      <c r="D24" s="7" t="s">
        <v>4</v>
      </c>
      <c r="E24" s="10">
        <v>2.155</v>
      </c>
      <c r="F24" s="10">
        <v>2.573</v>
      </c>
      <c r="G24" s="10">
        <v>2.208</v>
      </c>
      <c r="H24" s="10">
        <v>2.726</v>
      </c>
      <c r="I24" s="10">
        <v>2.318</v>
      </c>
      <c r="J24" s="10">
        <v>2.27</v>
      </c>
      <c r="K24" s="10">
        <v>2.232</v>
      </c>
      <c r="L24" s="10">
        <v>3.95</v>
      </c>
      <c r="M24" s="10">
        <v>4.824</v>
      </c>
      <c r="N24" s="10">
        <v>5.323</v>
      </c>
      <c r="O24" s="10">
        <v>4.949</v>
      </c>
      <c r="P24" s="10">
        <v>5.141</v>
      </c>
      <c r="Q24" s="10">
        <v>4.234</v>
      </c>
      <c r="R24" s="10">
        <v>4.786</v>
      </c>
      <c r="S24" s="10">
        <v>4.152</v>
      </c>
      <c r="T24" s="10">
        <v>2.669</v>
      </c>
      <c r="U24" s="10">
        <v>3.73</v>
      </c>
      <c r="V24" s="10">
        <v>3.264</v>
      </c>
      <c r="W24" s="10">
        <v>3.85</v>
      </c>
      <c r="X24" s="10">
        <v>3.014</v>
      </c>
      <c r="Y24" s="10">
        <v>3.547</v>
      </c>
      <c r="Z24" s="10">
        <v>3.614</v>
      </c>
      <c r="AA24" s="10">
        <v>2.966</v>
      </c>
      <c r="AB24" s="10">
        <v>2.155</v>
      </c>
      <c r="AC24" s="19"/>
      <c r="AD24" s="36">
        <f>SUM(E24:AB24)</f>
        <v>82.64999999999999</v>
      </c>
    </row>
    <row r="25" spans="1:30" ht="12.75">
      <c r="A25" s="98"/>
      <c r="B25" s="98"/>
      <c r="C25" s="7" t="s">
        <v>1</v>
      </c>
      <c r="D25" s="7" t="s">
        <v>74</v>
      </c>
      <c r="E25" s="10">
        <v>5.549</v>
      </c>
      <c r="F25" s="10">
        <v>5.827</v>
      </c>
      <c r="G25" s="10">
        <v>5.338</v>
      </c>
      <c r="H25" s="10">
        <v>5.573</v>
      </c>
      <c r="I25" s="10">
        <v>5.582</v>
      </c>
      <c r="J25" s="10">
        <v>5.462</v>
      </c>
      <c r="K25" s="10">
        <v>5.069</v>
      </c>
      <c r="L25" s="10">
        <v>5.957</v>
      </c>
      <c r="M25" s="10">
        <v>6.96</v>
      </c>
      <c r="N25" s="10">
        <v>6.792</v>
      </c>
      <c r="O25" s="10">
        <v>6.672</v>
      </c>
      <c r="P25" s="10">
        <v>6.946</v>
      </c>
      <c r="Q25" s="10">
        <v>6.696</v>
      </c>
      <c r="R25" s="10">
        <v>7.33</v>
      </c>
      <c r="S25" s="10">
        <v>6.394</v>
      </c>
      <c r="T25" s="10">
        <v>5.285</v>
      </c>
      <c r="U25" s="10">
        <v>5.789</v>
      </c>
      <c r="V25" s="10">
        <v>5.357</v>
      </c>
      <c r="W25" s="10">
        <v>5.424</v>
      </c>
      <c r="X25" s="10">
        <v>4.872</v>
      </c>
      <c r="Y25" s="10">
        <v>5.606</v>
      </c>
      <c r="Z25" s="10">
        <v>5.462</v>
      </c>
      <c r="AA25" s="10">
        <v>4.411</v>
      </c>
      <c r="AB25" s="10">
        <v>4.963</v>
      </c>
      <c r="AC25" s="19"/>
      <c r="AD25" s="36">
        <f>SUM(E25:AB25)</f>
        <v>139.316</v>
      </c>
    </row>
    <row r="26" spans="1:30" ht="12.75">
      <c r="A26" s="98"/>
      <c r="B26" s="98"/>
      <c r="C26" s="7" t="s">
        <v>34</v>
      </c>
      <c r="D26" s="7" t="s">
        <v>35</v>
      </c>
      <c r="E26" s="10">
        <f>IF(OR(E13=0,E24=0),0,ABS(1000*E24/(SQRT(3)*E13*COS(ATAN(E25/E24)))))</f>
        <v>551.6582978401816</v>
      </c>
      <c r="F26" s="10">
        <f aca="true" t="shared" si="3" ref="F26:AB26">IF(OR(F13=0,F24=0),0,ABS(1000*F24/(SQRT(3)*F13*COS(ATAN(F25/F24)))))</f>
        <v>590.305213940744</v>
      </c>
      <c r="G26" s="10">
        <f t="shared" si="3"/>
        <v>531.9205065718221</v>
      </c>
      <c r="H26" s="10">
        <f t="shared" si="3"/>
        <v>572.1839060872934</v>
      </c>
      <c r="I26" s="10">
        <f t="shared" si="3"/>
        <v>559.2301838524703</v>
      </c>
      <c r="J26" s="10">
        <f t="shared" si="3"/>
        <v>544.6545208517099</v>
      </c>
      <c r="K26" s="10">
        <f t="shared" si="3"/>
        <v>507.57746073167493</v>
      </c>
      <c r="L26" s="10">
        <f t="shared" si="3"/>
        <v>660.268060310861</v>
      </c>
      <c r="M26" s="10">
        <f t="shared" si="3"/>
        <v>786.0436244661619</v>
      </c>
      <c r="N26" s="10">
        <f t="shared" si="3"/>
        <v>802.2793216519252</v>
      </c>
      <c r="O26" s="10">
        <f t="shared" si="3"/>
        <v>776.0705442218208</v>
      </c>
      <c r="P26" s="10">
        <f t="shared" si="3"/>
        <v>804.7120862747988</v>
      </c>
      <c r="Q26" s="10">
        <f t="shared" si="3"/>
        <v>741.3215938164835</v>
      </c>
      <c r="R26" s="10">
        <f t="shared" si="3"/>
        <v>823.1589811822871</v>
      </c>
      <c r="S26" s="10">
        <f t="shared" si="3"/>
        <v>713.3879247483219</v>
      </c>
      <c r="T26" s="10">
        <f t="shared" si="3"/>
        <v>545.1870004905284</v>
      </c>
      <c r="U26" s="10">
        <f t="shared" si="3"/>
        <v>641.2882469514883</v>
      </c>
      <c r="V26" s="10">
        <f t="shared" si="3"/>
        <v>586.9929636982239</v>
      </c>
      <c r="W26" s="10">
        <f t="shared" si="3"/>
        <v>614.4380266010018</v>
      </c>
      <c r="X26" s="10">
        <f t="shared" si="3"/>
        <v>530.0635108159922</v>
      </c>
      <c r="Y26" s="10">
        <f t="shared" si="3"/>
        <v>621.7655738382168</v>
      </c>
      <c r="Z26" s="10">
        <f t="shared" si="3"/>
        <v>609.8853261027771</v>
      </c>
      <c r="AA26" s="10">
        <f t="shared" si="3"/>
        <v>489.45457695528194</v>
      </c>
      <c r="AB26" s="10">
        <f t="shared" si="3"/>
        <v>501.42120972491057</v>
      </c>
      <c r="AC26" s="19"/>
      <c r="AD26" s="36"/>
    </row>
    <row r="27" spans="1:30" ht="12.75">
      <c r="A27" s="98"/>
      <c r="B27" s="98"/>
      <c r="C27" s="7" t="s">
        <v>69</v>
      </c>
      <c r="D27" s="7"/>
      <c r="E27" s="10">
        <f aca="true" t="shared" si="4" ref="E27:AB27">E25/E24</f>
        <v>2.5749419953596293</v>
      </c>
      <c r="F27" s="10">
        <f t="shared" si="4"/>
        <v>2.264671589584143</v>
      </c>
      <c r="G27" s="10">
        <f t="shared" si="4"/>
        <v>2.4175724637681157</v>
      </c>
      <c r="H27" s="10">
        <f t="shared" si="4"/>
        <v>2.0443873807776964</v>
      </c>
      <c r="I27" s="10">
        <f t="shared" si="4"/>
        <v>2.4081104400345126</v>
      </c>
      <c r="J27" s="10">
        <f t="shared" si="4"/>
        <v>2.406167400881057</v>
      </c>
      <c r="K27" s="10">
        <f t="shared" si="4"/>
        <v>2.2710573476702507</v>
      </c>
      <c r="L27" s="10">
        <f t="shared" si="4"/>
        <v>1.5081012658227848</v>
      </c>
      <c r="M27" s="10">
        <f t="shared" si="4"/>
        <v>1.4427860696517414</v>
      </c>
      <c r="N27" s="10">
        <f t="shared" si="4"/>
        <v>1.2759721961300017</v>
      </c>
      <c r="O27" s="10">
        <f t="shared" si="4"/>
        <v>1.3481511416447767</v>
      </c>
      <c r="P27" s="10">
        <f t="shared" si="4"/>
        <v>1.351099007975102</v>
      </c>
      <c r="Q27" s="10">
        <f t="shared" si="4"/>
        <v>1.581483230987246</v>
      </c>
      <c r="R27" s="10">
        <f t="shared" si="4"/>
        <v>1.5315503552026746</v>
      </c>
      <c r="S27" s="10">
        <f t="shared" si="4"/>
        <v>1.539980732177264</v>
      </c>
      <c r="T27" s="10">
        <f t="shared" si="4"/>
        <v>1.9801423754215062</v>
      </c>
      <c r="U27" s="10">
        <f t="shared" si="4"/>
        <v>1.5520107238605898</v>
      </c>
      <c r="V27" s="10">
        <f t="shared" si="4"/>
        <v>1.6412377450980393</v>
      </c>
      <c r="W27" s="10">
        <f t="shared" si="4"/>
        <v>1.408831168831169</v>
      </c>
      <c r="X27" s="10">
        <f t="shared" si="4"/>
        <v>1.6164565361645655</v>
      </c>
      <c r="Y27" s="10">
        <f t="shared" si="4"/>
        <v>1.5804905553989286</v>
      </c>
      <c r="Z27" s="10">
        <f t="shared" si="4"/>
        <v>1.511344770337576</v>
      </c>
      <c r="AA27" s="10">
        <f t="shared" si="4"/>
        <v>1.487188132164531</v>
      </c>
      <c r="AB27" s="10">
        <f t="shared" si="4"/>
        <v>2.303016241299304</v>
      </c>
      <c r="AC27" s="19"/>
      <c r="AD27" s="36"/>
    </row>
    <row r="28" spans="1:30" ht="12.75">
      <c r="A28" s="99"/>
      <c r="B28" s="99"/>
      <c r="C28" s="7" t="s">
        <v>70</v>
      </c>
      <c r="D28" s="7"/>
      <c r="E28" s="10">
        <f aca="true" t="shared" si="5" ref="E28:AB28">COS(ATAN(E27))</f>
        <v>0.3620165668062689</v>
      </c>
      <c r="F28" s="10">
        <f t="shared" si="5"/>
        <v>0.4039377973801954</v>
      </c>
      <c r="G28" s="10">
        <f t="shared" si="5"/>
        <v>0.38222946919726586</v>
      </c>
      <c r="H28" s="10">
        <f t="shared" si="5"/>
        <v>0.4393951437772514</v>
      </c>
      <c r="I28" s="10">
        <f t="shared" si="5"/>
        <v>0.3835108106530048</v>
      </c>
      <c r="J28" s="10">
        <f t="shared" si="5"/>
        <v>0.3837749079531509</v>
      </c>
      <c r="K28" s="10">
        <f t="shared" si="5"/>
        <v>0.4029866736360609</v>
      </c>
      <c r="L28" s="10">
        <f t="shared" si="5"/>
        <v>0.5526321687528725</v>
      </c>
      <c r="M28" s="10">
        <f t="shared" si="5"/>
        <v>0.5696520145169608</v>
      </c>
      <c r="N28" s="10">
        <f t="shared" si="5"/>
        <v>0.6168486804148176</v>
      </c>
      <c r="O28" s="10">
        <f t="shared" si="5"/>
        <v>0.5957542528348124</v>
      </c>
      <c r="P28" s="10">
        <f t="shared" si="5"/>
        <v>0.5949147857189129</v>
      </c>
      <c r="Q28" s="10">
        <f t="shared" si="5"/>
        <v>0.5344393307784612</v>
      </c>
      <c r="R28" s="10">
        <f t="shared" si="5"/>
        <v>0.5467137224919054</v>
      </c>
      <c r="S28" s="10">
        <f t="shared" si="5"/>
        <v>0.5446102357967283</v>
      </c>
      <c r="T28" s="10">
        <f t="shared" si="5"/>
        <v>0.4507906645989548</v>
      </c>
      <c r="U28" s="10">
        <f t="shared" si="5"/>
        <v>0.5416306524819986</v>
      </c>
      <c r="V28" s="10">
        <f t="shared" si="5"/>
        <v>0.5203211306693978</v>
      </c>
      <c r="W28" s="10">
        <f t="shared" si="5"/>
        <v>0.5788179611672323</v>
      </c>
      <c r="X28" s="10">
        <f t="shared" si="5"/>
        <v>0.5261022052165447</v>
      </c>
      <c r="Y28" s="10">
        <f t="shared" si="5"/>
        <v>0.534679061108308</v>
      </c>
      <c r="Z28" s="10">
        <f t="shared" si="5"/>
        <v>0.551807561072789</v>
      </c>
      <c r="AA28" s="10">
        <f t="shared" si="5"/>
        <v>0.5579953560279258</v>
      </c>
      <c r="AB28" s="10">
        <f t="shared" si="5"/>
        <v>0.3982867879558928</v>
      </c>
      <c r="AC28" s="19"/>
      <c r="AD28" s="36"/>
    </row>
    <row r="29" spans="1:30" ht="12.75">
      <c r="A29" s="97" t="s">
        <v>77</v>
      </c>
      <c r="B29" s="100" t="s">
        <v>78</v>
      </c>
      <c r="C29" s="7" t="s">
        <v>0</v>
      </c>
      <c r="D29" s="7" t="s">
        <v>4</v>
      </c>
      <c r="E29" s="10">
        <v>3.776</v>
      </c>
      <c r="F29" s="10">
        <v>3.841</v>
      </c>
      <c r="G29" s="10">
        <v>3.704</v>
      </c>
      <c r="H29" s="10">
        <v>3.618</v>
      </c>
      <c r="I29" s="10">
        <v>3.47</v>
      </c>
      <c r="J29" s="10">
        <v>3.359</v>
      </c>
      <c r="K29" s="10">
        <v>2.416</v>
      </c>
      <c r="L29" s="10">
        <v>2.956</v>
      </c>
      <c r="M29" s="10">
        <v>3.096</v>
      </c>
      <c r="N29" s="10">
        <v>1.912</v>
      </c>
      <c r="O29" s="10">
        <v>1.606</v>
      </c>
      <c r="P29" s="10">
        <v>2.858</v>
      </c>
      <c r="Q29" s="10">
        <v>3.564</v>
      </c>
      <c r="R29" s="10">
        <v>3.557</v>
      </c>
      <c r="S29" s="10">
        <v>2.898</v>
      </c>
      <c r="T29" s="10">
        <v>2.279</v>
      </c>
      <c r="U29" s="10">
        <v>1.102</v>
      </c>
      <c r="V29" s="10">
        <v>0.644</v>
      </c>
      <c r="W29" s="10">
        <v>0.806</v>
      </c>
      <c r="X29" s="10">
        <v>1.624</v>
      </c>
      <c r="Y29" s="10">
        <v>2.164</v>
      </c>
      <c r="Z29" s="10">
        <v>2.743</v>
      </c>
      <c r="AA29" s="10">
        <v>2.444</v>
      </c>
      <c r="AB29" s="10">
        <v>2.524</v>
      </c>
      <c r="AC29" s="19"/>
      <c r="AD29" s="36">
        <f>SUM(E29:AB29)</f>
        <v>62.96100000000001</v>
      </c>
    </row>
    <row r="30" spans="1:30" ht="12.75">
      <c r="A30" s="98"/>
      <c r="B30" s="98"/>
      <c r="C30" s="7" t="s">
        <v>1</v>
      </c>
      <c r="D30" s="7" t="s">
        <v>74</v>
      </c>
      <c r="E30" s="10">
        <v>1.04</v>
      </c>
      <c r="F30" s="10">
        <v>0.914</v>
      </c>
      <c r="G30" s="10">
        <v>0.788</v>
      </c>
      <c r="H30" s="10">
        <v>0.709</v>
      </c>
      <c r="I30" s="10">
        <v>0.738</v>
      </c>
      <c r="J30" s="10">
        <v>0.803</v>
      </c>
      <c r="K30" s="10">
        <v>0.702</v>
      </c>
      <c r="L30" s="10">
        <v>0.835</v>
      </c>
      <c r="M30" s="10">
        <v>1.188</v>
      </c>
      <c r="N30" s="10">
        <v>0.734</v>
      </c>
      <c r="O30" s="10">
        <v>0.961</v>
      </c>
      <c r="P30" s="10">
        <v>0.706</v>
      </c>
      <c r="Q30" s="10">
        <v>0.72</v>
      </c>
      <c r="R30" s="10">
        <v>0.547</v>
      </c>
      <c r="S30" s="10">
        <v>0.047</v>
      </c>
      <c r="T30" s="10">
        <v>0.77</v>
      </c>
      <c r="U30" s="10">
        <v>0.842</v>
      </c>
      <c r="V30" s="10">
        <v>0.814</v>
      </c>
      <c r="W30" s="10">
        <v>0.871</v>
      </c>
      <c r="X30" s="10">
        <v>0.972</v>
      </c>
      <c r="Y30" s="10">
        <v>0.59</v>
      </c>
      <c r="Z30" s="10">
        <v>0.94</v>
      </c>
      <c r="AA30" s="10">
        <v>0.81</v>
      </c>
      <c r="AB30" s="10">
        <v>1.21</v>
      </c>
      <c r="AC30" s="19"/>
      <c r="AD30" s="36">
        <f>SUM(E30:AB30)</f>
        <v>19.251000000000005</v>
      </c>
    </row>
    <row r="31" spans="1:30" ht="12.75">
      <c r="A31" s="98"/>
      <c r="B31" s="98"/>
      <c r="C31" s="7" t="s">
        <v>34</v>
      </c>
      <c r="D31" s="7" t="s">
        <v>35</v>
      </c>
      <c r="E31" s="10">
        <f>IF(OR(E14=0,E29=0),0,ABS(1000*E29/(SQRT(3)*E14*COS(ATAN(E30/E29)))))</f>
        <v>365.89831243509894</v>
      </c>
      <c r="F31" s="10">
        <f aca="true" t="shared" si="6" ref="F31:AB31">IF(OR(F14=0,F29=0),0,ABS(1000*F29/(SQRT(3)*F14*COS(ATAN(F30/F29)))))</f>
        <v>365.894562222081</v>
      </c>
      <c r="G31" s="10">
        <f t="shared" si="6"/>
        <v>350.37881412881313</v>
      </c>
      <c r="H31" s="10">
        <f t="shared" si="6"/>
        <v>341.11917386208773</v>
      </c>
      <c r="I31" s="10">
        <f t="shared" si="6"/>
        <v>329.2948844869285</v>
      </c>
      <c r="J31" s="10">
        <f t="shared" si="6"/>
        <v>318.52477021503694</v>
      </c>
      <c r="K31" s="10">
        <f t="shared" si="6"/>
        <v>232.03959124847563</v>
      </c>
      <c r="L31" s="10">
        <f t="shared" si="6"/>
        <v>284.65969757885006</v>
      </c>
      <c r="M31" s="10">
        <f t="shared" si="6"/>
        <v>309.79850785308645</v>
      </c>
      <c r="N31" s="10">
        <f t="shared" si="6"/>
        <v>190.40917521579675</v>
      </c>
      <c r="O31" s="10">
        <f t="shared" si="6"/>
        <v>174.00141390132546</v>
      </c>
      <c r="P31" s="10">
        <f t="shared" si="6"/>
        <v>274.58265492415495</v>
      </c>
      <c r="Q31" s="10">
        <f t="shared" si="6"/>
        <v>338.58799657636763</v>
      </c>
      <c r="R31" s="10">
        <f t="shared" si="6"/>
        <v>335.125144231553</v>
      </c>
      <c r="S31" s="10">
        <f t="shared" si="6"/>
        <v>269.03233251056895</v>
      </c>
      <c r="T31" s="10">
        <f t="shared" si="6"/>
        <v>222.92991396310077</v>
      </c>
      <c r="U31" s="10">
        <f t="shared" si="6"/>
        <v>129.77331591996582</v>
      </c>
      <c r="V31" s="10">
        <f t="shared" si="6"/>
        <v>97.12454304990791</v>
      </c>
      <c r="W31" s="10">
        <f t="shared" si="6"/>
        <v>110.68601879853313</v>
      </c>
      <c r="X31" s="10">
        <f t="shared" si="6"/>
        <v>175.9625562659124</v>
      </c>
      <c r="Y31" s="10">
        <f t="shared" si="6"/>
        <v>210.9103961970553</v>
      </c>
      <c r="Z31" s="10">
        <f t="shared" si="6"/>
        <v>272.2084127393376</v>
      </c>
      <c r="AA31" s="10">
        <f t="shared" si="6"/>
        <v>240.14882368256173</v>
      </c>
      <c r="AB31" s="10">
        <f t="shared" si="6"/>
        <v>261.49381316575494</v>
      </c>
      <c r="AC31" s="19"/>
      <c r="AD31" s="36"/>
    </row>
    <row r="32" spans="1:30" ht="12.75">
      <c r="A32" s="98"/>
      <c r="B32" s="98"/>
      <c r="C32" s="7" t="s">
        <v>69</v>
      </c>
      <c r="D32" s="7"/>
      <c r="E32" s="10">
        <f aca="true" t="shared" si="7" ref="E32:AB32">E30/E29</f>
        <v>0.27542372881355937</v>
      </c>
      <c r="F32" s="10">
        <f t="shared" si="7"/>
        <v>0.23795886487893778</v>
      </c>
      <c r="G32" s="10">
        <f t="shared" si="7"/>
        <v>0.21274298056155508</v>
      </c>
      <c r="H32" s="10">
        <f t="shared" si="7"/>
        <v>0.19596462133775566</v>
      </c>
      <c r="I32" s="10">
        <f t="shared" si="7"/>
        <v>0.2126801152737752</v>
      </c>
      <c r="J32" s="10">
        <f t="shared" si="7"/>
        <v>0.23905924382256624</v>
      </c>
      <c r="K32" s="10">
        <f t="shared" si="7"/>
        <v>0.2905629139072848</v>
      </c>
      <c r="L32" s="10">
        <f t="shared" si="7"/>
        <v>0.2824763193504736</v>
      </c>
      <c r="M32" s="10">
        <f t="shared" si="7"/>
        <v>0.3837209302325581</v>
      </c>
      <c r="N32" s="10">
        <f t="shared" si="7"/>
        <v>0.38389121338912136</v>
      </c>
      <c r="O32" s="10">
        <f t="shared" si="7"/>
        <v>0.5983810709838107</v>
      </c>
      <c r="P32" s="10">
        <f t="shared" si="7"/>
        <v>0.2470258922323303</v>
      </c>
      <c r="Q32" s="10">
        <f t="shared" si="7"/>
        <v>0.20202020202020202</v>
      </c>
      <c r="R32" s="10">
        <f t="shared" si="7"/>
        <v>0.1537812763564802</v>
      </c>
      <c r="S32" s="10">
        <f t="shared" si="7"/>
        <v>0.01621808143547274</v>
      </c>
      <c r="T32" s="10">
        <f t="shared" si="7"/>
        <v>0.3378674857393594</v>
      </c>
      <c r="U32" s="10">
        <f t="shared" si="7"/>
        <v>0.7640653357531759</v>
      </c>
      <c r="V32" s="10">
        <f t="shared" si="7"/>
        <v>1.2639751552795029</v>
      </c>
      <c r="W32" s="10">
        <f t="shared" si="7"/>
        <v>1.0806451612903225</v>
      </c>
      <c r="X32" s="10">
        <f t="shared" si="7"/>
        <v>0.5985221674876847</v>
      </c>
      <c r="Y32" s="10">
        <f t="shared" si="7"/>
        <v>0.2726432532347504</v>
      </c>
      <c r="Z32" s="10">
        <f t="shared" si="7"/>
        <v>0.3426904848705796</v>
      </c>
      <c r="AA32" s="10">
        <f t="shared" si="7"/>
        <v>0.33142389525368254</v>
      </c>
      <c r="AB32" s="10">
        <f t="shared" si="7"/>
        <v>0.47939778129952454</v>
      </c>
      <c r="AC32" s="19"/>
      <c r="AD32" s="36"/>
    </row>
    <row r="33" spans="1:30" ht="12.75">
      <c r="A33" s="99"/>
      <c r="B33" s="99"/>
      <c r="C33" s="7" t="s">
        <v>70</v>
      </c>
      <c r="D33" s="7"/>
      <c r="E33" s="10">
        <f aca="true" t="shared" si="8" ref="E33:AB33">COS(ATAN(E32))</f>
        <v>0.9641008742966141</v>
      </c>
      <c r="F33" s="10">
        <f t="shared" si="8"/>
        <v>0.9728360997652867</v>
      </c>
      <c r="G33" s="10">
        <f t="shared" si="8"/>
        <v>0.9781105033472313</v>
      </c>
      <c r="H33" s="10">
        <f t="shared" si="8"/>
        <v>0.9813348321704131</v>
      </c>
      <c r="I33" s="10">
        <f t="shared" si="8"/>
        <v>0.978123016711227</v>
      </c>
      <c r="J33" s="10">
        <f t="shared" si="8"/>
        <v>0.972594551232605</v>
      </c>
      <c r="K33" s="10">
        <f t="shared" si="8"/>
        <v>0.9602844086063143</v>
      </c>
      <c r="L33" s="10">
        <f t="shared" si="8"/>
        <v>0.9623427350625249</v>
      </c>
      <c r="M33" s="10">
        <f t="shared" si="8"/>
        <v>0.9336251192465612</v>
      </c>
      <c r="N33" s="10">
        <f t="shared" si="8"/>
        <v>0.9335719373271347</v>
      </c>
      <c r="O33" s="10">
        <f t="shared" si="8"/>
        <v>0.8581052046884364</v>
      </c>
      <c r="P33" s="10">
        <f t="shared" si="8"/>
        <v>0.9708180629983839</v>
      </c>
      <c r="Q33" s="10">
        <f t="shared" si="8"/>
        <v>0.9801980198019802</v>
      </c>
      <c r="R33" s="10">
        <f t="shared" si="8"/>
        <v>0.9883813327534003</v>
      </c>
      <c r="S33" s="10">
        <f t="shared" si="8"/>
        <v>0.9998685128551273</v>
      </c>
      <c r="T33" s="10">
        <f t="shared" si="8"/>
        <v>0.9473867418969072</v>
      </c>
      <c r="U33" s="10">
        <f t="shared" si="8"/>
        <v>0.794603367804746</v>
      </c>
      <c r="V33" s="10">
        <f t="shared" si="8"/>
        <v>0.6204561410587406</v>
      </c>
      <c r="W33" s="10">
        <f t="shared" si="8"/>
        <v>0.6791895552333513</v>
      </c>
      <c r="X33" s="10">
        <f t="shared" si="8"/>
        <v>0.8580518556734136</v>
      </c>
      <c r="Y33" s="10">
        <f t="shared" si="8"/>
        <v>0.9647843952332422</v>
      </c>
      <c r="Z33" s="10">
        <f t="shared" si="8"/>
        <v>0.9459943036897002</v>
      </c>
      <c r="AA33" s="10">
        <f t="shared" si="8"/>
        <v>0.9492256418869374</v>
      </c>
      <c r="AB33" s="10">
        <f t="shared" si="8"/>
        <v>0.9017347991956425</v>
      </c>
      <c r="AC33" s="19"/>
      <c r="AD33" s="36"/>
    </row>
    <row r="34" spans="1:30" ht="12.75">
      <c r="A34" s="97" t="s">
        <v>79</v>
      </c>
      <c r="B34" s="100" t="s">
        <v>81</v>
      </c>
      <c r="C34" s="7" t="s">
        <v>0</v>
      </c>
      <c r="D34" s="7" t="s">
        <v>4</v>
      </c>
      <c r="E34" s="10">
        <v>3.706</v>
      </c>
      <c r="F34" s="10">
        <v>3.686</v>
      </c>
      <c r="G34" s="10">
        <v>3.518</v>
      </c>
      <c r="H34" s="10">
        <v>2.894</v>
      </c>
      <c r="I34" s="10">
        <v>3.36</v>
      </c>
      <c r="J34" s="10">
        <v>3.456</v>
      </c>
      <c r="K34" s="10">
        <v>3.432</v>
      </c>
      <c r="L34" s="10">
        <v>2.899</v>
      </c>
      <c r="M34" s="10">
        <v>3.067</v>
      </c>
      <c r="N34" s="10">
        <v>3.11</v>
      </c>
      <c r="O34" s="10">
        <v>2.726</v>
      </c>
      <c r="P34" s="10">
        <v>3.24</v>
      </c>
      <c r="Q34" s="10">
        <v>4.546</v>
      </c>
      <c r="R34" s="10">
        <v>4.507</v>
      </c>
      <c r="S34" s="10">
        <v>4.171</v>
      </c>
      <c r="T34" s="10">
        <v>4.464</v>
      </c>
      <c r="U34" s="10">
        <v>4.982</v>
      </c>
      <c r="V34" s="10">
        <v>4.944</v>
      </c>
      <c r="W34" s="10">
        <v>4.248</v>
      </c>
      <c r="X34" s="10">
        <v>2.774</v>
      </c>
      <c r="Y34" s="10">
        <v>3.888</v>
      </c>
      <c r="Z34" s="10">
        <v>3.725</v>
      </c>
      <c r="AA34" s="10">
        <v>1.973</v>
      </c>
      <c r="AB34" s="10">
        <v>3.346</v>
      </c>
      <c r="AC34" s="19"/>
      <c r="AD34" s="36">
        <f>SUM(E34:AB34)</f>
        <v>86.662</v>
      </c>
    </row>
    <row r="35" spans="1:30" ht="12.75">
      <c r="A35" s="98"/>
      <c r="B35" s="98"/>
      <c r="C35" s="7" t="s">
        <v>1</v>
      </c>
      <c r="D35" s="7" t="s">
        <v>74</v>
      </c>
      <c r="E35" s="10">
        <v>-0.936</v>
      </c>
      <c r="F35" s="10">
        <v>-0.936</v>
      </c>
      <c r="G35" s="10">
        <v>-0.84</v>
      </c>
      <c r="H35" s="10">
        <v>-1.258</v>
      </c>
      <c r="I35" s="10">
        <v>-1.152</v>
      </c>
      <c r="J35" s="10">
        <v>-0.95</v>
      </c>
      <c r="K35" s="10">
        <v>-1.248</v>
      </c>
      <c r="L35" s="10">
        <v>-1.627</v>
      </c>
      <c r="M35" s="10">
        <v>-1.406</v>
      </c>
      <c r="N35" s="10">
        <v>-1.339</v>
      </c>
      <c r="O35" s="10">
        <v>-1.45</v>
      </c>
      <c r="P35" s="10">
        <v>-1.31</v>
      </c>
      <c r="Q35" s="10">
        <v>-0.758</v>
      </c>
      <c r="R35" s="10">
        <v>-0.739</v>
      </c>
      <c r="S35" s="10">
        <v>-1.094</v>
      </c>
      <c r="T35" s="10">
        <v>-0.797</v>
      </c>
      <c r="U35" s="10">
        <v>-0.648</v>
      </c>
      <c r="V35" s="10">
        <v>-0.586</v>
      </c>
      <c r="W35" s="10">
        <v>-0.605</v>
      </c>
      <c r="X35" s="10">
        <v>-1.008</v>
      </c>
      <c r="Y35" s="10">
        <v>-1.07</v>
      </c>
      <c r="Z35" s="10">
        <v>-0.998</v>
      </c>
      <c r="AA35" s="10">
        <v>-2.03</v>
      </c>
      <c r="AB35" s="10">
        <v>-1.066</v>
      </c>
      <c r="AC35" s="19"/>
      <c r="AD35" s="36">
        <f>SUM(E35:AB35)</f>
        <v>-25.851000000000003</v>
      </c>
    </row>
    <row r="36" spans="1:30" ht="12.75">
      <c r="A36" s="98"/>
      <c r="B36" s="98"/>
      <c r="C36" s="7" t="s">
        <v>34</v>
      </c>
      <c r="D36" s="7" t="s">
        <v>35</v>
      </c>
      <c r="E36" s="10">
        <f>IF(OR(E15=0,E34=0),0,ABS(1000*E34/(SQRT(3)*E15*COS(ATAN(E35/E34)))))</f>
        <v>355.9431979689564</v>
      </c>
      <c r="F36" s="10">
        <f aca="true" t="shared" si="9" ref="F36:AB36">IF(OR(F15=0,F34=0),0,ABS(1000*F34/(SQRT(3)*F15*COS(ATAN(F35/F34)))))</f>
        <v>354.7098857134338</v>
      </c>
      <c r="G36" s="10">
        <f t="shared" si="9"/>
        <v>328.3356710088361</v>
      </c>
      <c r="H36" s="10">
        <f t="shared" si="9"/>
        <v>286.0102779024551</v>
      </c>
      <c r="I36" s="10">
        <f t="shared" si="9"/>
        <v>330.76583163895975</v>
      </c>
      <c r="J36" s="10">
        <f t="shared" si="9"/>
        <v>328.98799914220564</v>
      </c>
      <c r="K36" s="10">
        <f t="shared" si="9"/>
        <v>329.95399577498944</v>
      </c>
      <c r="L36" s="10">
        <f t="shared" si="9"/>
        <v>301.3056073306404</v>
      </c>
      <c r="M36" s="10">
        <f t="shared" si="9"/>
        <v>307.244899813634</v>
      </c>
      <c r="N36" s="10">
        <f t="shared" si="9"/>
        <v>306.8932720349289</v>
      </c>
      <c r="O36" s="10">
        <f t="shared" si="9"/>
        <v>281.62005511090666</v>
      </c>
      <c r="P36" s="10">
        <f t="shared" si="9"/>
        <v>328.086137780175</v>
      </c>
      <c r="Q36" s="10">
        <f t="shared" si="9"/>
        <v>434.07333312626974</v>
      </c>
      <c r="R36" s="10">
        <f t="shared" si="9"/>
        <v>423.9332687205192</v>
      </c>
      <c r="S36" s="10">
        <f t="shared" si="9"/>
        <v>397.69703392285004</v>
      </c>
      <c r="T36" s="10">
        <f t="shared" si="9"/>
        <v>412.9411141489468</v>
      </c>
      <c r="U36" s="10">
        <f t="shared" si="9"/>
        <v>461.87703129462983</v>
      </c>
      <c r="V36" s="10">
        <f t="shared" si="9"/>
        <v>473.54206643492955</v>
      </c>
      <c r="W36" s="10">
        <f t="shared" si="9"/>
        <v>397.0084140365302</v>
      </c>
      <c r="X36" s="10">
        <f t="shared" si="9"/>
        <v>268.3509543324489</v>
      </c>
      <c r="Y36" s="10">
        <f t="shared" si="9"/>
        <v>382.2976548857984</v>
      </c>
      <c r="Z36" s="10">
        <f t="shared" si="9"/>
        <v>362.6187636280188</v>
      </c>
      <c r="AA36" s="10">
        <f t="shared" si="9"/>
        <v>256.57512934222166</v>
      </c>
      <c r="AB36" s="10">
        <f t="shared" si="9"/>
        <v>320.29760292054874</v>
      </c>
      <c r="AC36" s="19"/>
      <c r="AD36" s="36"/>
    </row>
    <row r="37" spans="1:30" ht="12.75">
      <c r="A37" s="98"/>
      <c r="B37" s="98"/>
      <c r="C37" s="7" t="s">
        <v>69</v>
      </c>
      <c r="D37" s="7"/>
      <c r="E37" s="10">
        <f aca="true" t="shared" si="10" ref="E37:AB37">E35/E34</f>
        <v>-0.2525634106853751</v>
      </c>
      <c r="F37" s="10">
        <f t="shared" si="10"/>
        <v>-0.2539338035811178</v>
      </c>
      <c r="G37" s="10">
        <f t="shared" si="10"/>
        <v>-0.2387720295622513</v>
      </c>
      <c r="H37" s="10">
        <f t="shared" si="10"/>
        <v>-0.4346924671734623</v>
      </c>
      <c r="I37" s="10">
        <f t="shared" si="10"/>
        <v>-0.34285714285714286</v>
      </c>
      <c r="J37" s="10">
        <f t="shared" si="10"/>
        <v>-0.27488425925925924</v>
      </c>
      <c r="K37" s="10">
        <f t="shared" si="10"/>
        <v>-0.36363636363636365</v>
      </c>
      <c r="L37" s="10">
        <f t="shared" si="10"/>
        <v>-0.561228009658503</v>
      </c>
      <c r="M37" s="10">
        <f t="shared" si="10"/>
        <v>-0.4584284316922073</v>
      </c>
      <c r="N37" s="10">
        <f t="shared" si="10"/>
        <v>-0.4305466237942122</v>
      </c>
      <c r="O37" s="10">
        <f t="shared" si="10"/>
        <v>-0.5319148936170213</v>
      </c>
      <c r="P37" s="10">
        <f t="shared" si="10"/>
        <v>-0.40432098765432095</v>
      </c>
      <c r="Q37" s="10">
        <f t="shared" si="10"/>
        <v>-0.16673999120105587</v>
      </c>
      <c r="R37" s="10">
        <f t="shared" si="10"/>
        <v>-0.16396716219214555</v>
      </c>
      <c r="S37" s="10">
        <f t="shared" si="10"/>
        <v>-0.26228722128985854</v>
      </c>
      <c r="T37" s="10">
        <f t="shared" si="10"/>
        <v>-0.1785394265232975</v>
      </c>
      <c r="U37" s="10">
        <f t="shared" si="10"/>
        <v>-0.13006824568446407</v>
      </c>
      <c r="V37" s="10">
        <f t="shared" si="10"/>
        <v>-0.11852750809061488</v>
      </c>
      <c r="W37" s="10">
        <f t="shared" si="10"/>
        <v>-0.14241996233521656</v>
      </c>
      <c r="X37" s="10">
        <f t="shared" si="10"/>
        <v>-0.36337418889689976</v>
      </c>
      <c r="Y37" s="10">
        <f t="shared" si="10"/>
        <v>-0.27520576131687247</v>
      </c>
      <c r="Z37" s="10">
        <f t="shared" si="10"/>
        <v>-0.2679194630872483</v>
      </c>
      <c r="AA37" s="10">
        <f t="shared" si="10"/>
        <v>-1.0288900152052711</v>
      </c>
      <c r="AB37" s="10">
        <f t="shared" si="10"/>
        <v>-0.3185893604303646</v>
      </c>
      <c r="AC37" s="19"/>
      <c r="AD37" s="36"/>
    </row>
    <row r="38" spans="1:30" ht="12.75">
      <c r="A38" s="99"/>
      <c r="B38" s="99"/>
      <c r="C38" s="7" t="s">
        <v>70</v>
      </c>
      <c r="D38" s="7"/>
      <c r="E38" s="10">
        <f aca="true" t="shared" si="11" ref="E38:AB38">COS(ATAN(E37))</f>
        <v>0.9695548877650959</v>
      </c>
      <c r="F38" s="10">
        <f t="shared" si="11"/>
        <v>0.9692387350604349</v>
      </c>
      <c r="G38" s="10">
        <f t="shared" si="11"/>
        <v>0.9726576888745779</v>
      </c>
      <c r="H38" s="10">
        <f t="shared" si="11"/>
        <v>0.9171002822784031</v>
      </c>
      <c r="I38" s="10">
        <f t="shared" si="11"/>
        <v>0.9459459459459459</v>
      </c>
      <c r="J38" s="10">
        <f t="shared" si="11"/>
        <v>0.9642339197636813</v>
      </c>
      <c r="K38" s="10">
        <f t="shared" si="11"/>
        <v>0.9397934234884371</v>
      </c>
      <c r="L38" s="10">
        <f t="shared" si="11"/>
        <v>0.8720491068913947</v>
      </c>
      <c r="M38" s="10">
        <f t="shared" si="11"/>
        <v>0.9090320767168955</v>
      </c>
      <c r="N38" s="10">
        <f t="shared" si="11"/>
        <v>0.9184868899143214</v>
      </c>
      <c r="O38" s="10">
        <f t="shared" si="11"/>
        <v>0.8828723891992798</v>
      </c>
      <c r="P38" s="10">
        <f t="shared" si="11"/>
        <v>0.9270889100153061</v>
      </c>
      <c r="Q38" s="10">
        <f t="shared" si="11"/>
        <v>0.9863821927789572</v>
      </c>
      <c r="R38" s="10">
        <f t="shared" si="11"/>
        <v>0.9868225073686316</v>
      </c>
      <c r="S38" s="10">
        <f t="shared" si="11"/>
        <v>0.9672814903455582</v>
      </c>
      <c r="T38" s="10">
        <f t="shared" si="11"/>
        <v>0.984433026879602</v>
      </c>
      <c r="U38" s="10">
        <f t="shared" si="11"/>
        <v>0.9916469634911022</v>
      </c>
      <c r="V38" s="10">
        <f t="shared" si="11"/>
        <v>0.9930487719174667</v>
      </c>
      <c r="W38" s="10">
        <f t="shared" si="11"/>
        <v>0.9900099966255742</v>
      </c>
      <c r="X38" s="10">
        <f t="shared" si="11"/>
        <v>0.9398725375363639</v>
      </c>
      <c r="Y38" s="10">
        <f t="shared" si="11"/>
        <v>0.9641546548140505</v>
      </c>
      <c r="Z38" s="10">
        <f t="shared" si="11"/>
        <v>0.9659330050560934</v>
      </c>
      <c r="AA38" s="10">
        <f t="shared" si="11"/>
        <v>0.6969674067306139</v>
      </c>
      <c r="AB38" s="10">
        <f t="shared" si="11"/>
        <v>0.9528135196302164</v>
      </c>
      <c r="AC38" s="19"/>
      <c r="AD38" s="36"/>
    </row>
    <row r="39" spans="1:30" ht="12.75">
      <c r="A39" s="97" t="s">
        <v>79</v>
      </c>
      <c r="B39" s="100" t="s">
        <v>82</v>
      </c>
      <c r="C39" s="7" t="s">
        <v>0</v>
      </c>
      <c r="D39" s="7" t="s">
        <v>4</v>
      </c>
      <c r="E39" s="10">
        <v>3.948</v>
      </c>
      <c r="F39" s="10">
        <v>3.086</v>
      </c>
      <c r="G39" s="10">
        <v>2.167</v>
      </c>
      <c r="H39" s="10">
        <v>3.116</v>
      </c>
      <c r="I39" s="10">
        <v>2.047</v>
      </c>
      <c r="J39" s="10">
        <v>4.925</v>
      </c>
      <c r="K39" s="10">
        <v>3.548</v>
      </c>
      <c r="L39" s="10">
        <v>3.329</v>
      </c>
      <c r="M39" s="10">
        <v>2.988</v>
      </c>
      <c r="N39" s="10">
        <v>2.419</v>
      </c>
      <c r="O39" s="10">
        <v>2.988</v>
      </c>
      <c r="P39" s="10">
        <v>4.315</v>
      </c>
      <c r="Q39" s="10">
        <v>4.69</v>
      </c>
      <c r="R39" s="10">
        <v>3.976</v>
      </c>
      <c r="S39" s="10">
        <v>3.772</v>
      </c>
      <c r="T39" s="10">
        <v>2.369</v>
      </c>
      <c r="U39" s="10">
        <v>-0.02</v>
      </c>
      <c r="V39" s="10">
        <v>1.655</v>
      </c>
      <c r="W39" s="10">
        <v>2.918</v>
      </c>
      <c r="X39" s="10">
        <v>3.48</v>
      </c>
      <c r="Y39" s="10">
        <v>3.111</v>
      </c>
      <c r="Z39" s="10">
        <v>4.203</v>
      </c>
      <c r="AA39" s="10">
        <v>5.681</v>
      </c>
      <c r="AB39" s="10">
        <v>1.268</v>
      </c>
      <c r="AC39" s="19"/>
      <c r="AD39" s="36">
        <f>SUM(E39:AB39)</f>
        <v>75.979</v>
      </c>
    </row>
    <row r="40" spans="1:30" ht="12.75">
      <c r="A40" s="98"/>
      <c r="B40" s="98"/>
      <c r="C40" s="7" t="s">
        <v>1</v>
      </c>
      <c r="D40" s="7" t="s">
        <v>74</v>
      </c>
      <c r="E40" s="10">
        <v>-2.696</v>
      </c>
      <c r="F40" s="10">
        <v>-2.842</v>
      </c>
      <c r="G40" s="10">
        <v>-3.732</v>
      </c>
      <c r="H40" s="10">
        <v>-3.122</v>
      </c>
      <c r="I40" s="10">
        <v>-3.903</v>
      </c>
      <c r="J40" s="10">
        <v>-1.394</v>
      </c>
      <c r="K40" s="10">
        <v>-2.722</v>
      </c>
      <c r="L40" s="10">
        <v>-3.072</v>
      </c>
      <c r="M40" s="10">
        <v>-3.128</v>
      </c>
      <c r="N40" s="10">
        <v>-3.268</v>
      </c>
      <c r="O40" s="10">
        <v>-2.736</v>
      </c>
      <c r="P40" s="10">
        <v>-1.607</v>
      </c>
      <c r="Q40" s="10">
        <v>-1.487</v>
      </c>
      <c r="R40" s="10">
        <v>-2.024</v>
      </c>
      <c r="S40" s="10">
        <v>-2.52</v>
      </c>
      <c r="T40" s="10">
        <v>-3.657</v>
      </c>
      <c r="U40" s="10">
        <v>-5.256</v>
      </c>
      <c r="V40" s="10">
        <v>-3.923</v>
      </c>
      <c r="W40" s="10">
        <v>-3.041</v>
      </c>
      <c r="X40" s="10">
        <v>-2.988</v>
      </c>
      <c r="Y40" s="10">
        <v>-2.884</v>
      </c>
      <c r="Z40" s="10">
        <v>-1.946</v>
      </c>
      <c r="AA40" s="10">
        <v>-1.106</v>
      </c>
      <c r="AB40" s="10">
        <v>-4.348</v>
      </c>
      <c r="AC40" s="19"/>
      <c r="AD40" s="36">
        <f>SUM(E40:AB40)</f>
        <v>-69.40199999999999</v>
      </c>
    </row>
    <row r="41" spans="1:30" ht="12.75">
      <c r="A41" s="98"/>
      <c r="B41" s="98"/>
      <c r="C41" s="7" t="s">
        <v>34</v>
      </c>
      <c r="D41" s="7" t="s">
        <v>35</v>
      </c>
      <c r="E41" s="10">
        <f>IF(OR(E16=0,E39=0),0,ABS(1000*E39/(SQRT(3)*E16*COS(ATAN(E40/E39)))))</f>
        <v>78.65887982510432</v>
      </c>
      <c r="F41" s="10">
        <f aca="true" t="shared" si="12" ref="F41:AA41">IF(OR(F16=0,F39=0),0,ABS(1000*F39/(SQRT(3)*F16*COS(ATAN(F40/F39)))))</f>
        <v>70.26820582640084</v>
      </c>
      <c r="G41" s="10">
        <f t="shared" si="12"/>
        <v>70.22453896173785</v>
      </c>
      <c r="H41" s="10">
        <f t="shared" si="12"/>
        <v>71.61569218026361</v>
      </c>
      <c r="I41" s="10">
        <f t="shared" si="12"/>
        <v>73.77534386726671</v>
      </c>
      <c r="J41" s="10">
        <f t="shared" si="12"/>
        <v>84.04883761723846</v>
      </c>
      <c r="K41" s="10">
        <f t="shared" si="12"/>
        <v>72.09810664190557</v>
      </c>
      <c r="L41" s="10">
        <f t="shared" si="12"/>
        <v>73.13486362071806</v>
      </c>
      <c r="M41" s="10">
        <f t="shared" si="12"/>
        <v>70.2531819207841</v>
      </c>
      <c r="N41" s="10">
        <f t="shared" si="12"/>
        <v>65.86524284813433</v>
      </c>
      <c r="O41" s="10">
        <f t="shared" si="12"/>
        <v>65.79681409110022</v>
      </c>
      <c r="P41" s="10">
        <f t="shared" si="12"/>
        <v>76.6337625561325</v>
      </c>
      <c r="Q41" s="10">
        <f t="shared" si="12"/>
        <v>82.33664670998192</v>
      </c>
      <c r="R41" s="10">
        <f t="shared" si="12"/>
        <v>73.51196373867242</v>
      </c>
      <c r="S41" s="10">
        <f t="shared" si="12"/>
        <v>75.76098746828198</v>
      </c>
      <c r="T41" s="10">
        <f t="shared" si="12"/>
        <v>70.52625587856494</v>
      </c>
      <c r="U41" s="10">
        <f t="shared" si="12"/>
        <v>85.81942827967757</v>
      </c>
      <c r="V41" s="10">
        <f t="shared" si="12"/>
        <v>71.92066390621417</v>
      </c>
      <c r="W41" s="10">
        <f t="shared" si="12"/>
        <v>69.78118004094281</v>
      </c>
      <c r="X41" s="10">
        <f t="shared" si="12"/>
        <v>74.19944639213365</v>
      </c>
      <c r="Y41" s="10">
        <f t="shared" si="12"/>
        <v>71.76098409530852</v>
      </c>
      <c r="Z41" s="10">
        <f t="shared" si="12"/>
        <v>77.96154049468043</v>
      </c>
      <c r="AA41" s="10">
        <f t="shared" si="12"/>
        <v>93.67834304953898</v>
      </c>
      <c r="AB41" s="10">
        <f>IF(OR(AB16=0,AB39=0),0,ABS(1000*AB39/(SQRT(3)*AB16*COS(ATAN(AB40/AB39)))))</f>
        <v>73.57593283128304</v>
      </c>
      <c r="AC41" s="19"/>
      <c r="AD41" s="36"/>
    </row>
    <row r="42" spans="1:30" ht="12.75">
      <c r="A42" s="98"/>
      <c r="B42" s="98"/>
      <c r="C42" s="7" t="s">
        <v>69</v>
      </c>
      <c r="D42" s="7"/>
      <c r="E42" s="10">
        <f>E40/E39</f>
        <v>-0.6828774062816616</v>
      </c>
      <c r="F42" s="10">
        <f aca="true" t="shared" si="13" ref="F42:AB42">F40/F39</f>
        <v>-0.9209332469215814</v>
      </c>
      <c r="G42" s="10">
        <f t="shared" si="13"/>
        <v>-1.722196585140748</v>
      </c>
      <c r="H42" s="10">
        <f t="shared" si="13"/>
        <v>-1.001925545571245</v>
      </c>
      <c r="I42" s="10">
        <f t="shared" si="13"/>
        <v>-1.9066927210552027</v>
      </c>
      <c r="J42" s="10">
        <f t="shared" si="13"/>
        <v>-0.28304568527918783</v>
      </c>
      <c r="K42" s="10">
        <f t="shared" si="13"/>
        <v>-0.7671927846674182</v>
      </c>
      <c r="L42" s="10">
        <f t="shared" si="13"/>
        <v>-0.9227996395313908</v>
      </c>
      <c r="M42" s="10">
        <f t="shared" si="13"/>
        <v>-1.0468540829986615</v>
      </c>
      <c r="N42" s="10">
        <f t="shared" si="13"/>
        <v>-1.350971475816453</v>
      </c>
      <c r="O42" s="10">
        <f t="shared" si="13"/>
        <v>-0.9156626506024097</v>
      </c>
      <c r="P42" s="10">
        <f t="shared" si="13"/>
        <v>-0.37242178447276936</v>
      </c>
      <c r="Q42" s="10">
        <f t="shared" si="13"/>
        <v>-0.31705756929637524</v>
      </c>
      <c r="R42" s="10">
        <f t="shared" si="13"/>
        <v>-0.5090543259557344</v>
      </c>
      <c r="S42" s="10">
        <f t="shared" si="13"/>
        <v>-0.6680805938494168</v>
      </c>
      <c r="T42" s="10">
        <f t="shared" si="13"/>
        <v>-1.5436893203883495</v>
      </c>
      <c r="U42" s="10">
        <f t="shared" si="13"/>
        <v>262.8</v>
      </c>
      <c r="V42" s="10">
        <f t="shared" si="13"/>
        <v>-2.3703927492447128</v>
      </c>
      <c r="W42" s="10">
        <f t="shared" si="13"/>
        <v>-1.0421521590130225</v>
      </c>
      <c r="X42" s="10">
        <f t="shared" si="13"/>
        <v>-0.8586206896551725</v>
      </c>
      <c r="Y42" s="10">
        <f t="shared" si="13"/>
        <v>-0.9270331083252973</v>
      </c>
      <c r="Z42" s="10">
        <f t="shared" si="13"/>
        <v>-0.463002617178206</v>
      </c>
      <c r="AA42" s="10">
        <f t="shared" si="13"/>
        <v>-0.19468403450096816</v>
      </c>
      <c r="AB42" s="10">
        <f t="shared" si="13"/>
        <v>-3.4290220820189274</v>
      </c>
      <c r="AC42" s="19"/>
      <c r="AD42" s="36"/>
    </row>
    <row r="43" spans="1:30" ht="12.75">
      <c r="A43" s="99"/>
      <c r="B43" s="99"/>
      <c r="C43" s="7" t="s">
        <v>70</v>
      </c>
      <c r="D43" s="7"/>
      <c r="E43" s="10">
        <f aca="true" t="shared" si="14" ref="E43:AB43">COS(ATAN(E42))</f>
        <v>0.8258199895322087</v>
      </c>
      <c r="F43" s="10">
        <f>COS(ATAN(F42))</f>
        <v>0.7355888645735111</v>
      </c>
      <c r="G43" s="10">
        <f t="shared" si="14"/>
        <v>0.5021411075513643</v>
      </c>
      <c r="H43" s="10">
        <f t="shared" si="14"/>
        <v>0.7064263260553779</v>
      </c>
      <c r="I43" s="10">
        <f t="shared" si="14"/>
        <v>0.46446477052604646</v>
      </c>
      <c r="J43" s="10">
        <f t="shared" si="14"/>
        <v>0.9621992841918084</v>
      </c>
      <c r="K43" s="10">
        <f t="shared" si="14"/>
        <v>0.7934047621666166</v>
      </c>
      <c r="L43" s="10">
        <f t="shared" si="14"/>
        <v>0.7349049993994773</v>
      </c>
      <c r="M43" s="10">
        <f t="shared" si="14"/>
        <v>0.6907396107932646</v>
      </c>
      <c r="N43" s="10">
        <f t="shared" si="14"/>
        <v>0.594951067650898</v>
      </c>
      <c r="O43" s="10">
        <f t="shared" si="14"/>
        <v>0.7375228756480874</v>
      </c>
      <c r="P43" s="10">
        <f t="shared" si="14"/>
        <v>0.9371211158891196</v>
      </c>
      <c r="Q43" s="10">
        <f t="shared" si="14"/>
        <v>0.9532349222992028</v>
      </c>
      <c r="R43" s="10">
        <f t="shared" si="14"/>
        <v>0.8911762964055446</v>
      </c>
      <c r="S43" s="10">
        <f t="shared" si="14"/>
        <v>0.8315072697346757</v>
      </c>
      <c r="T43" s="10">
        <f t="shared" si="14"/>
        <v>0.5436889363553256</v>
      </c>
      <c r="U43" s="10">
        <f t="shared" si="14"/>
        <v>0.003805147490106957</v>
      </c>
      <c r="V43" s="10">
        <f t="shared" si="14"/>
        <v>0.3886973901278415</v>
      </c>
      <c r="W43" s="10">
        <f t="shared" si="14"/>
        <v>0.6923638806839622</v>
      </c>
      <c r="X43" s="10">
        <f t="shared" si="14"/>
        <v>0.7587023052735905</v>
      </c>
      <c r="Y43" s="10">
        <f t="shared" si="14"/>
        <v>0.7333557638420444</v>
      </c>
      <c r="Z43" s="10">
        <f t="shared" si="14"/>
        <v>0.9074531876683682</v>
      </c>
      <c r="AA43" s="10">
        <f t="shared" si="14"/>
        <v>0.9815713010362626</v>
      </c>
      <c r="AB43" s="10">
        <f t="shared" si="14"/>
        <v>0.2799660859524085</v>
      </c>
      <c r="AC43" s="19"/>
      <c r="AD43" s="36"/>
    </row>
    <row r="44" spans="1:30" ht="12.75">
      <c r="A44" s="97" t="s">
        <v>85</v>
      </c>
      <c r="B44" s="100" t="s">
        <v>80</v>
      </c>
      <c r="C44" s="7" t="s">
        <v>0</v>
      </c>
      <c r="D44" s="7" t="s">
        <v>4</v>
      </c>
      <c r="E44" s="10">
        <v>0.204</v>
      </c>
      <c r="F44" s="10">
        <v>0.199</v>
      </c>
      <c r="G44" s="10">
        <v>0.202</v>
      </c>
      <c r="H44" s="10">
        <v>0.206</v>
      </c>
      <c r="I44" s="10">
        <v>0.199</v>
      </c>
      <c r="J44" s="10">
        <v>0.209</v>
      </c>
      <c r="K44" s="10">
        <v>0.211</v>
      </c>
      <c r="L44" s="10">
        <v>0.204</v>
      </c>
      <c r="M44" s="10">
        <v>0.224</v>
      </c>
      <c r="N44" s="10">
        <v>0.232</v>
      </c>
      <c r="O44" s="10">
        <v>0.224</v>
      </c>
      <c r="P44" s="10">
        <v>0.226</v>
      </c>
      <c r="Q44" s="10">
        <v>0.228</v>
      </c>
      <c r="R44" s="10">
        <v>0.228</v>
      </c>
      <c r="S44" s="10">
        <v>0.232</v>
      </c>
      <c r="T44" s="10">
        <v>0.233</v>
      </c>
      <c r="U44" s="10">
        <v>0.215</v>
      </c>
      <c r="V44" s="10">
        <v>0.209</v>
      </c>
      <c r="W44" s="10">
        <v>0.202</v>
      </c>
      <c r="X44" s="10">
        <v>0.205</v>
      </c>
      <c r="Y44" s="10">
        <v>0.197</v>
      </c>
      <c r="Z44" s="10">
        <v>0.2</v>
      </c>
      <c r="AA44" s="10">
        <v>0.2</v>
      </c>
      <c r="AB44" s="10">
        <v>0.199</v>
      </c>
      <c r="AC44" s="19"/>
      <c r="AD44" s="36">
        <f>SUM(E44:AB44)</f>
        <v>5.088000000000002</v>
      </c>
    </row>
    <row r="45" spans="1:30" ht="12.75">
      <c r="A45" s="98"/>
      <c r="B45" s="98"/>
      <c r="C45" s="7" t="s">
        <v>1</v>
      </c>
      <c r="D45" s="7" t="s">
        <v>74</v>
      </c>
      <c r="E45" s="10">
        <v>0.113</v>
      </c>
      <c r="F45" s="10">
        <v>0.113</v>
      </c>
      <c r="G45" s="10">
        <v>0.114</v>
      </c>
      <c r="H45" s="10">
        <v>0.113</v>
      </c>
      <c r="I45" s="10">
        <v>0.114</v>
      </c>
      <c r="J45" s="10">
        <v>0.115</v>
      </c>
      <c r="K45" s="10">
        <v>0.115</v>
      </c>
      <c r="L45" s="10">
        <v>0.113</v>
      </c>
      <c r="M45" s="10">
        <v>0.133</v>
      </c>
      <c r="N45" s="10">
        <v>0.139</v>
      </c>
      <c r="O45" s="10">
        <v>0.142</v>
      </c>
      <c r="P45" s="10">
        <v>0.137</v>
      </c>
      <c r="Q45" s="10">
        <v>0.137</v>
      </c>
      <c r="R45" s="10">
        <v>0.14</v>
      </c>
      <c r="S45" s="10">
        <v>0.138</v>
      </c>
      <c r="T45" s="10">
        <v>0.137</v>
      </c>
      <c r="U45" s="10">
        <v>0.126</v>
      </c>
      <c r="V45" s="10">
        <v>0.11</v>
      </c>
      <c r="W45" s="10">
        <v>0.11</v>
      </c>
      <c r="X45" s="10">
        <v>0.113</v>
      </c>
      <c r="Y45" s="10">
        <v>0.11</v>
      </c>
      <c r="Z45" s="10">
        <v>0.108</v>
      </c>
      <c r="AA45" s="10">
        <v>0.108</v>
      </c>
      <c r="AB45" s="10">
        <v>0.112</v>
      </c>
      <c r="AC45" s="19"/>
      <c r="AD45" s="36">
        <f>SUM(E45:AB45)</f>
        <v>2.9099999999999997</v>
      </c>
    </row>
    <row r="46" spans="1:30" ht="12.75">
      <c r="A46" s="98"/>
      <c r="B46" s="98"/>
      <c r="C46" s="7" t="s">
        <v>34</v>
      </c>
      <c r="D46" s="7" t="s">
        <v>35</v>
      </c>
      <c r="E46" s="10">
        <f>IF(OR(E17=0,E44=0),0,ABS(1000*E44/(SQRT(3)*E17*COS(ATAN(E45/E44)))))</f>
        <v>22.515300886027696</v>
      </c>
      <c r="F46" s="10">
        <f aca="true" t="shared" si="15" ref="F46:AB46">IF(OR(F17=0,F44=0),0,ABS(1000*F44/(SQRT(3)*F17*COS(ATAN(F45/F44)))))</f>
        <v>22.131269586610294</v>
      </c>
      <c r="G46" s="10">
        <f t="shared" si="15"/>
        <v>22.35649351875422</v>
      </c>
      <c r="H46" s="10">
        <f t="shared" si="15"/>
        <v>22.60879048970571</v>
      </c>
      <c r="I46" s="10">
        <f t="shared" si="15"/>
        <v>22.10512815852468</v>
      </c>
      <c r="J46" s="10">
        <f t="shared" si="15"/>
        <v>22.878203102557478</v>
      </c>
      <c r="K46" s="10">
        <f t="shared" si="15"/>
        <v>23.123260695351448</v>
      </c>
      <c r="L46" s="10">
        <f t="shared" si="15"/>
        <v>22.40291169691275</v>
      </c>
      <c r="M46" s="10">
        <f t="shared" si="15"/>
        <v>25.23573972849737</v>
      </c>
      <c r="N46" s="10">
        <f t="shared" si="15"/>
        <v>26.11142122421557</v>
      </c>
      <c r="O46" s="10">
        <f t="shared" si="15"/>
        <v>25.73496541263813</v>
      </c>
      <c r="P46" s="10">
        <f t="shared" si="15"/>
        <v>25.55834348025066</v>
      </c>
      <c r="Q46" s="10">
        <f t="shared" si="15"/>
        <v>25.8538578847355</v>
      </c>
      <c r="R46" s="10">
        <f t="shared" si="15"/>
        <v>26.049096252655662</v>
      </c>
      <c r="S46" s="10">
        <f t="shared" si="15"/>
        <v>26.14938851955336</v>
      </c>
      <c r="T46" s="10">
        <f t="shared" si="15"/>
        <v>26.052322146994367</v>
      </c>
      <c r="U46" s="10">
        <f t="shared" si="15"/>
        <v>24.30339596421107</v>
      </c>
      <c r="V46" s="10">
        <f t="shared" si="15"/>
        <v>23.072520451174007</v>
      </c>
      <c r="W46" s="10">
        <f t="shared" si="15"/>
        <v>22.28113796238869</v>
      </c>
      <c r="X46" s="10">
        <f t="shared" si="15"/>
        <v>22.599804971214557</v>
      </c>
      <c r="Y46" s="10">
        <f t="shared" si="15"/>
        <v>22.079266634780968</v>
      </c>
      <c r="Z46" s="10">
        <f t="shared" si="15"/>
        <v>22.204750905771586</v>
      </c>
      <c r="AA46" s="10">
        <f t="shared" si="15"/>
        <v>21.981587580085442</v>
      </c>
      <c r="AB46" s="10">
        <f t="shared" si="15"/>
        <v>22.08367654061114</v>
      </c>
      <c r="AC46" s="19"/>
      <c r="AD46" s="36"/>
    </row>
    <row r="47" spans="1:30" ht="12.75">
      <c r="A47" s="98"/>
      <c r="B47" s="98"/>
      <c r="C47" s="7" t="s">
        <v>161</v>
      </c>
      <c r="D47" s="7"/>
      <c r="E47" s="10">
        <f aca="true" t="shared" si="16" ref="E47:AB47">E45/E44</f>
        <v>0.553921568627451</v>
      </c>
      <c r="F47" s="10">
        <f t="shared" si="16"/>
        <v>0.5678391959798995</v>
      </c>
      <c r="G47" s="10">
        <f t="shared" si="16"/>
        <v>0.5643564356435643</v>
      </c>
      <c r="H47" s="10">
        <f t="shared" si="16"/>
        <v>0.5485436893203884</v>
      </c>
      <c r="I47" s="10">
        <f t="shared" si="16"/>
        <v>0.5728643216080402</v>
      </c>
      <c r="J47" s="10">
        <f t="shared" si="16"/>
        <v>0.5502392344497609</v>
      </c>
      <c r="K47" s="10">
        <f t="shared" si="16"/>
        <v>0.5450236966824645</v>
      </c>
      <c r="L47" s="10">
        <f t="shared" si="16"/>
        <v>0.553921568627451</v>
      </c>
      <c r="M47" s="10">
        <f t="shared" si="16"/>
        <v>0.59375</v>
      </c>
      <c r="N47" s="10">
        <f t="shared" si="16"/>
        <v>0.5991379310344828</v>
      </c>
      <c r="O47" s="10">
        <f t="shared" si="16"/>
        <v>0.6339285714285714</v>
      </c>
      <c r="P47" s="10">
        <f t="shared" si="16"/>
        <v>0.6061946902654868</v>
      </c>
      <c r="Q47" s="10">
        <f t="shared" si="16"/>
        <v>0.6008771929824561</v>
      </c>
      <c r="R47" s="10">
        <f t="shared" si="16"/>
        <v>0.6140350877192983</v>
      </c>
      <c r="S47" s="10">
        <f t="shared" si="16"/>
        <v>0.5948275862068966</v>
      </c>
      <c r="T47" s="10">
        <f t="shared" si="16"/>
        <v>0.5879828326180258</v>
      </c>
      <c r="U47" s="10">
        <f t="shared" si="16"/>
        <v>0.586046511627907</v>
      </c>
      <c r="V47" s="10">
        <f t="shared" si="16"/>
        <v>0.5263157894736842</v>
      </c>
      <c r="W47" s="10">
        <f t="shared" si="16"/>
        <v>0.5445544554455445</v>
      </c>
      <c r="X47" s="10">
        <f t="shared" si="16"/>
        <v>0.551219512195122</v>
      </c>
      <c r="Y47" s="10">
        <f t="shared" si="16"/>
        <v>0.5583756345177665</v>
      </c>
      <c r="Z47" s="10">
        <f t="shared" si="16"/>
        <v>0.5399999999999999</v>
      </c>
      <c r="AA47" s="10">
        <f t="shared" si="16"/>
        <v>0.5399999999999999</v>
      </c>
      <c r="AB47" s="10">
        <f t="shared" si="16"/>
        <v>0.5628140703517588</v>
      </c>
      <c r="AC47" s="19"/>
      <c r="AD47" s="36"/>
    </row>
    <row r="48" spans="1:30" ht="12.75">
      <c r="A48" s="99"/>
      <c r="B48" s="99"/>
      <c r="C48" s="7" t="s">
        <v>162</v>
      </c>
      <c r="D48" s="7"/>
      <c r="E48" s="10">
        <f aca="true" t="shared" si="17" ref="E48:AB48">COS(ATAN(E47))</f>
        <v>0.8747633941123483</v>
      </c>
      <c r="F48" s="10">
        <f t="shared" si="17"/>
        <v>0.8695844988771456</v>
      </c>
      <c r="G48" s="10">
        <f t="shared" si="17"/>
        <v>0.8708838393896383</v>
      </c>
      <c r="H48" s="10">
        <f t="shared" si="17"/>
        <v>0.876754519495535</v>
      </c>
      <c r="I48" s="10">
        <f t="shared" si="17"/>
        <v>0.8677059780118092</v>
      </c>
      <c r="J48" s="10">
        <f t="shared" si="17"/>
        <v>0.8761273872437286</v>
      </c>
      <c r="K48" s="10">
        <f t="shared" si="17"/>
        <v>0.8780545587406503</v>
      </c>
      <c r="L48" s="10">
        <f t="shared" si="17"/>
        <v>0.8747633941123483</v>
      </c>
      <c r="M48" s="10">
        <f t="shared" si="17"/>
        <v>0.8598547438407345</v>
      </c>
      <c r="N48" s="10">
        <f t="shared" si="17"/>
        <v>0.8578190029334262</v>
      </c>
      <c r="O48" s="10">
        <f t="shared" si="17"/>
        <v>0.8445917527943646</v>
      </c>
      <c r="P48" s="10">
        <f t="shared" si="17"/>
        <v>0.8551470035835056</v>
      </c>
      <c r="Q48" s="10">
        <f t="shared" si="17"/>
        <v>0.8571610288197768</v>
      </c>
      <c r="R48" s="10">
        <f t="shared" si="17"/>
        <v>0.8521712257191477</v>
      </c>
      <c r="S48" s="10">
        <f t="shared" si="17"/>
        <v>0.8594479105067729</v>
      </c>
      <c r="T48" s="10">
        <f t="shared" si="17"/>
        <v>0.8620293078750729</v>
      </c>
      <c r="U48" s="10">
        <f t="shared" si="17"/>
        <v>0.8627583339515495</v>
      </c>
      <c r="V48" s="10">
        <f t="shared" si="17"/>
        <v>0.8849182223819824</v>
      </c>
      <c r="W48" s="10">
        <f t="shared" si="17"/>
        <v>0.8782276668784178</v>
      </c>
      <c r="X48" s="10">
        <f t="shared" si="17"/>
        <v>0.8757645437865097</v>
      </c>
      <c r="Y48" s="10">
        <f t="shared" si="17"/>
        <v>0.8731099610843128</v>
      </c>
      <c r="Z48" s="10">
        <f t="shared" si="17"/>
        <v>0.8799053976571924</v>
      </c>
      <c r="AA48" s="10">
        <f t="shared" si="17"/>
        <v>0.8799053976571924</v>
      </c>
      <c r="AB48" s="10">
        <f t="shared" si="17"/>
        <v>0.8714585606973821</v>
      </c>
      <c r="AC48" s="19"/>
      <c r="AD48" s="36"/>
    </row>
    <row r="49" spans="1:30" ht="12.75">
      <c r="A49" s="97" t="s">
        <v>86</v>
      </c>
      <c r="B49" s="100" t="s">
        <v>78</v>
      </c>
      <c r="C49" s="7" t="s">
        <v>0</v>
      </c>
      <c r="D49" s="7" t="s">
        <v>4</v>
      </c>
      <c r="E49" s="10">
        <v>0.1</v>
      </c>
      <c r="F49" s="10">
        <v>0.103</v>
      </c>
      <c r="G49" s="10">
        <v>0.104</v>
      </c>
      <c r="H49" s="10">
        <v>0.102</v>
      </c>
      <c r="I49" s="10">
        <v>0.106</v>
      </c>
      <c r="J49" s="10">
        <v>0.102</v>
      </c>
      <c r="K49" s="10">
        <v>0.114</v>
      </c>
      <c r="L49" s="10">
        <v>0.154</v>
      </c>
      <c r="M49" s="10">
        <v>0.31</v>
      </c>
      <c r="N49" s="10">
        <v>0.46</v>
      </c>
      <c r="O49" s="10">
        <v>0.512</v>
      </c>
      <c r="P49" s="10">
        <v>0.451</v>
      </c>
      <c r="Q49" s="10">
        <v>0.464</v>
      </c>
      <c r="R49" s="10">
        <v>0.505</v>
      </c>
      <c r="S49" s="10">
        <v>0.444</v>
      </c>
      <c r="T49" s="10">
        <v>0.434</v>
      </c>
      <c r="U49" s="10">
        <v>0.474</v>
      </c>
      <c r="V49" s="10">
        <v>0.464</v>
      </c>
      <c r="W49" s="10">
        <v>0.467</v>
      </c>
      <c r="X49" s="10">
        <v>0.466</v>
      </c>
      <c r="Y49" s="10">
        <v>0.43</v>
      </c>
      <c r="Z49" s="10">
        <v>0.385</v>
      </c>
      <c r="AA49" s="10">
        <v>0.287</v>
      </c>
      <c r="AB49" s="10">
        <v>0.308</v>
      </c>
      <c r="AC49" s="19"/>
      <c r="AD49" s="36">
        <f>SUM(E49:AB49)</f>
        <v>7.7459999999999996</v>
      </c>
    </row>
    <row r="50" spans="1:30" ht="12.75">
      <c r="A50" s="98"/>
      <c r="B50" s="98"/>
      <c r="C50" s="7" t="s">
        <v>1</v>
      </c>
      <c r="D50" s="7" t="s">
        <v>74</v>
      </c>
      <c r="E50" s="10">
        <v>0.042</v>
      </c>
      <c r="F50" s="10">
        <v>0.043</v>
      </c>
      <c r="G50" s="10">
        <v>0.046</v>
      </c>
      <c r="H50" s="10">
        <v>0.044</v>
      </c>
      <c r="I50" s="10">
        <v>0.047</v>
      </c>
      <c r="J50" s="10">
        <v>0.043</v>
      </c>
      <c r="K50" s="10">
        <v>0.047</v>
      </c>
      <c r="L50" s="10">
        <v>0.052</v>
      </c>
      <c r="M50" s="10">
        <v>0.156</v>
      </c>
      <c r="N50" s="10">
        <v>0.252</v>
      </c>
      <c r="O50" s="10">
        <v>0.283</v>
      </c>
      <c r="P50" s="10">
        <v>0.2525</v>
      </c>
      <c r="Q50" s="10">
        <v>0.269</v>
      </c>
      <c r="R50" s="10">
        <v>0.284</v>
      </c>
      <c r="S50" s="10">
        <v>0.245</v>
      </c>
      <c r="T50" s="10">
        <v>0.262</v>
      </c>
      <c r="U50" s="10">
        <v>0.275</v>
      </c>
      <c r="V50" s="10">
        <v>0.26</v>
      </c>
      <c r="W50" s="10">
        <v>0.275</v>
      </c>
      <c r="X50" s="10">
        <v>0.283</v>
      </c>
      <c r="Y50" s="10">
        <v>0.264</v>
      </c>
      <c r="Z50" s="10">
        <v>0.24</v>
      </c>
      <c r="AA50" s="10">
        <v>0.185</v>
      </c>
      <c r="AB50" s="10">
        <v>0.205</v>
      </c>
      <c r="AC50" s="19"/>
      <c r="AD50" s="36">
        <f>SUM(E50:AB50)</f>
        <v>4.3545</v>
      </c>
    </row>
    <row r="51" spans="1:30" ht="12.75">
      <c r="A51" s="98"/>
      <c r="B51" s="98"/>
      <c r="C51" s="7" t="s">
        <v>34</v>
      </c>
      <c r="D51" s="7" t="s">
        <v>35</v>
      </c>
      <c r="E51" s="10">
        <f>IF(OR(E18=0,E49=0),0,ABS(1000*E49/(SQRT(3)*E18*COS(ATAN(E50/E49)))))</f>
        <v>10.419392746665684</v>
      </c>
      <c r="F51" s="10">
        <f aca="true" t="shared" si="18" ref="F51:AB51">IF(OR(F18=0,F49=0),0,ABS(1000*F49/(SQRT(3)*F18*COS(ATAN(F50/F49)))))</f>
        <v>10.740197942861755</v>
      </c>
      <c r="G51" s="10">
        <f t="shared" si="18"/>
        <v>10.90625704942249</v>
      </c>
      <c r="H51" s="10">
        <f t="shared" si="18"/>
        <v>10.63603212370157</v>
      </c>
      <c r="I51" s="10">
        <f t="shared" si="18"/>
        <v>11.120473631728153</v>
      </c>
      <c r="J51" s="10">
        <f t="shared" si="18"/>
        <v>10.563436226650373</v>
      </c>
      <c r="K51" s="10">
        <f t="shared" si="18"/>
        <v>11.806339641830611</v>
      </c>
      <c r="L51" s="10">
        <f t="shared" si="18"/>
        <v>15.537059920847998</v>
      </c>
      <c r="M51" s="10">
        <f t="shared" si="18"/>
        <v>33.505519047449496</v>
      </c>
      <c r="N51" s="10">
        <f t="shared" si="18"/>
        <v>50.639177276558655</v>
      </c>
      <c r="O51" s="10">
        <f t="shared" si="18"/>
        <v>56.67010992399478</v>
      </c>
      <c r="P51" s="10">
        <f t="shared" si="18"/>
        <v>49.90242732530801</v>
      </c>
      <c r="Q51" s="10">
        <f t="shared" si="18"/>
        <v>51.955387266038116</v>
      </c>
      <c r="R51" s="10">
        <f t="shared" si="18"/>
        <v>56.40895566375637</v>
      </c>
      <c r="S51" s="10">
        <f t="shared" si="18"/>
        <v>49.0419346697084</v>
      </c>
      <c r="T51" s="10">
        <f t="shared" si="18"/>
        <v>48.78144759670043</v>
      </c>
      <c r="U51" s="10">
        <f t="shared" si="18"/>
        <v>53.3535189162968</v>
      </c>
      <c r="V51" s="10">
        <f t="shared" si="18"/>
        <v>51.87177021666289</v>
      </c>
      <c r="W51" s="10">
        <f t="shared" si="18"/>
        <v>52.4995325872564</v>
      </c>
      <c r="X51" s="10">
        <f t="shared" si="18"/>
        <v>52.54965017541886</v>
      </c>
      <c r="Y51" s="10">
        <f t="shared" si="18"/>
        <v>49.37568674014568</v>
      </c>
      <c r="Z51" s="10">
        <f t="shared" si="18"/>
        <v>44.32012267315311</v>
      </c>
      <c r="AA51" s="10">
        <f t="shared" si="18"/>
        <v>32.856872554673764</v>
      </c>
      <c r="AB51" s="10">
        <f t="shared" si="18"/>
        <v>35.78073989849689</v>
      </c>
      <c r="AC51" s="19"/>
      <c r="AD51" s="36"/>
    </row>
    <row r="52" spans="1:30" s="8" customFormat="1" ht="12.75">
      <c r="A52" s="98"/>
      <c r="B52" s="98"/>
      <c r="C52" s="7" t="s">
        <v>161</v>
      </c>
      <c r="D52" s="7"/>
      <c r="E52" s="10">
        <f aca="true" t="shared" si="19" ref="E52:AB52">E50/E49</f>
        <v>0.42</v>
      </c>
      <c r="F52" s="10">
        <f t="shared" si="19"/>
        <v>0.4174757281553398</v>
      </c>
      <c r="G52" s="10">
        <f t="shared" si="19"/>
        <v>0.44230769230769235</v>
      </c>
      <c r="H52" s="10">
        <f t="shared" si="19"/>
        <v>0.43137254901960786</v>
      </c>
      <c r="I52" s="10">
        <f t="shared" si="19"/>
        <v>0.44339622641509435</v>
      </c>
      <c r="J52" s="10">
        <f t="shared" si="19"/>
        <v>0.4215686274509804</v>
      </c>
      <c r="K52" s="10">
        <f t="shared" si="19"/>
        <v>0.41228070175438597</v>
      </c>
      <c r="L52" s="10">
        <f t="shared" si="19"/>
        <v>0.33766233766233766</v>
      </c>
      <c r="M52" s="10">
        <f t="shared" si="19"/>
        <v>0.5032258064516129</v>
      </c>
      <c r="N52" s="10">
        <f t="shared" si="19"/>
        <v>0.5478260869565217</v>
      </c>
      <c r="O52" s="10">
        <f t="shared" si="19"/>
        <v>0.5527343749999999</v>
      </c>
      <c r="P52" s="10">
        <f t="shared" si="19"/>
        <v>0.5598669623059866</v>
      </c>
      <c r="Q52" s="10">
        <f t="shared" si="19"/>
        <v>0.5797413793103449</v>
      </c>
      <c r="R52" s="10">
        <f t="shared" si="19"/>
        <v>0.5623762376237623</v>
      </c>
      <c r="S52" s="10">
        <f t="shared" si="19"/>
        <v>0.5518018018018018</v>
      </c>
      <c r="T52" s="10">
        <f t="shared" si="19"/>
        <v>0.6036866359447005</v>
      </c>
      <c r="U52" s="10">
        <f t="shared" si="19"/>
        <v>0.580168776371308</v>
      </c>
      <c r="V52" s="10">
        <f t="shared" si="19"/>
        <v>0.5603448275862069</v>
      </c>
      <c r="W52" s="10">
        <f t="shared" si="19"/>
        <v>0.588865096359743</v>
      </c>
      <c r="X52" s="10">
        <f t="shared" si="19"/>
        <v>0.6072961373390557</v>
      </c>
      <c r="Y52" s="10">
        <f t="shared" si="19"/>
        <v>0.6139534883720931</v>
      </c>
      <c r="Z52" s="10">
        <f t="shared" si="19"/>
        <v>0.6233766233766234</v>
      </c>
      <c r="AA52" s="10">
        <f t="shared" si="19"/>
        <v>0.6445993031358885</v>
      </c>
      <c r="AB52" s="10">
        <f t="shared" si="19"/>
        <v>0.6655844155844155</v>
      </c>
      <c r="AC52" s="20"/>
      <c r="AD52" s="36"/>
    </row>
    <row r="53" spans="1:30" s="8" customFormat="1" ht="12.75">
      <c r="A53" s="99"/>
      <c r="B53" s="99"/>
      <c r="C53" s="7" t="s">
        <v>162</v>
      </c>
      <c r="D53" s="7"/>
      <c r="E53" s="10">
        <f aca="true" t="shared" si="20" ref="E53:AB53">COS(ATAN(E52))</f>
        <v>0.9219821056073614</v>
      </c>
      <c r="F53" s="10">
        <f t="shared" si="20"/>
        <v>0.9228116347404781</v>
      </c>
      <c r="G53" s="10">
        <f t="shared" si="20"/>
        <v>0.9145353377582851</v>
      </c>
      <c r="H53" s="10">
        <f t="shared" si="20"/>
        <v>0.9182112128712345</v>
      </c>
      <c r="I53" s="10">
        <f t="shared" si="20"/>
        <v>0.9141668360265209</v>
      </c>
      <c r="J53" s="10">
        <f t="shared" si="20"/>
        <v>0.9214652353928182</v>
      </c>
      <c r="K53" s="10">
        <f t="shared" si="20"/>
        <v>0.924510055373128</v>
      </c>
      <c r="L53" s="10">
        <f t="shared" si="20"/>
        <v>0.9474456675503239</v>
      </c>
      <c r="M53" s="10">
        <f t="shared" si="20"/>
        <v>0.8932716118329069</v>
      </c>
      <c r="N53" s="10">
        <f t="shared" si="20"/>
        <v>0.8770197613181064</v>
      </c>
      <c r="O53" s="10">
        <f t="shared" si="20"/>
        <v>0.8752034457058253</v>
      </c>
      <c r="P53" s="10">
        <f t="shared" si="20"/>
        <v>0.872555498648719</v>
      </c>
      <c r="Q53" s="10">
        <f t="shared" si="20"/>
        <v>0.8651282766532518</v>
      </c>
      <c r="R53" s="10">
        <f t="shared" si="20"/>
        <v>0.8716216277850012</v>
      </c>
      <c r="S53" s="10">
        <f t="shared" si="20"/>
        <v>0.8755489210232743</v>
      </c>
      <c r="T53" s="10">
        <f t="shared" si="20"/>
        <v>0.8560973798204317</v>
      </c>
      <c r="U53" s="10">
        <f t="shared" si="20"/>
        <v>0.8649678241214788</v>
      </c>
      <c r="V53" s="10">
        <f t="shared" si="20"/>
        <v>0.8723777435470434</v>
      </c>
      <c r="W53" s="10">
        <f t="shared" si="20"/>
        <v>0.861696951772605</v>
      </c>
      <c r="X53" s="10">
        <f t="shared" si="20"/>
        <v>0.8547293903553748</v>
      </c>
      <c r="Y53" s="10">
        <f t="shared" si="20"/>
        <v>0.8522022324025788</v>
      </c>
      <c r="Z53" s="10">
        <f t="shared" si="20"/>
        <v>0.848616882571374</v>
      </c>
      <c r="AA53" s="10">
        <f t="shared" si="20"/>
        <v>0.8405117629586674</v>
      </c>
      <c r="AB53" s="10">
        <f t="shared" si="20"/>
        <v>0.8324658776793536</v>
      </c>
      <c r="AC53" s="20"/>
      <c r="AD53" s="36"/>
    </row>
    <row r="54" spans="1:30" ht="12.75">
      <c r="A54" s="21" t="s">
        <v>101</v>
      </c>
      <c r="B54" s="21"/>
      <c r="C54" s="7"/>
      <c r="D54" s="7">
        <v>3</v>
      </c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9"/>
      <c r="AD54" s="35"/>
    </row>
    <row r="55" spans="1:30" ht="12.75">
      <c r="A55" s="21" t="s">
        <v>96</v>
      </c>
      <c r="B55" s="21"/>
      <c r="C55" s="7"/>
      <c r="D55" s="7">
        <v>3</v>
      </c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9"/>
      <c r="AD55" s="35"/>
    </row>
    <row r="56" spans="1:30" ht="12.75">
      <c r="A56" s="21" t="s">
        <v>97</v>
      </c>
      <c r="B56" s="21"/>
      <c r="C56" s="7"/>
      <c r="D56" s="7">
        <v>1</v>
      </c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9"/>
      <c r="AD56" s="35"/>
    </row>
    <row r="57" spans="1:30" ht="12.75">
      <c r="A57" s="21" t="s">
        <v>98</v>
      </c>
      <c r="B57" s="21"/>
      <c r="C57" s="7"/>
      <c r="D57" s="7">
        <v>4</v>
      </c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9"/>
      <c r="AD57" s="35"/>
    </row>
    <row r="58" spans="1:30" ht="12.75">
      <c r="A58" s="21" t="s">
        <v>99</v>
      </c>
      <c r="B58" s="21"/>
      <c r="C58" s="7"/>
      <c r="D58" s="7">
        <v>3</v>
      </c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9"/>
      <c r="AD58" s="35"/>
    </row>
    <row r="59" spans="1:30" ht="12.75">
      <c r="A59" s="21" t="s">
        <v>100</v>
      </c>
      <c r="B59" s="21"/>
      <c r="C59" s="7"/>
      <c r="D59" s="7">
        <v>3</v>
      </c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9"/>
      <c r="AD59" s="35"/>
    </row>
    <row r="60" spans="1:29" ht="12.75">
      <c r="A60" s="11"/>
      <c r="B60" s="11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2.75">
      <c r="A61" s="11"/>
      <c r="B61" s="11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2.75">
      <c r="A62" s="11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2.75">
      <c r="A63" s="11"/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2.75">
      <c r="A64" s="11"/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2.75">
      <c r="A65" s="167"/>
      <c r="B65" s="167"/>
      <c r="C65" s="168"/>
      <c r="D65" s="168"/>
      <c r="E65" s="169"/>
      <c r="F65" s="169"/>
      <c r="G65" s="169"/>
      <c r="H65" s="169"/>
      <c r="I65" s="169"/>
      <c r="J65" s="169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5" customFormat="1" ht="20.25">
      <c r="A66" s="159"/>
      <c r="B66" s="160"/>
      <c r="C66" s="161"/>
      <c r="D66" s="161"/>
      <c r="E66" s="162"/>
      <c r="F66" s="163"/>
      <c r="G66" s="163"/>
      <c r="H66" s="160"/>
      <c r="I66" s="160"/>
      <c r="J66" s="160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20.25">
      <c r="A67" s="160"/>
      <c r="B67" s="160"/>
      <c r="C67" s="161"/>
      <c r="D67" s="161"/>
      <c r="E67" s="163"/>
      <c r="F67" s="165"/>
      <c r="G67" s="163"/>
      <c r="H67" s="169"/>
      <c r="I67" s="169"/>
      <c r="J67" s="169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2.75">
      <c r="A68" s="3"/>
      <c r="B68" s="169"/>
      <c r="C68" s="168"/>
      <c r="D68" s="168"/>
      <c r="E68" s="169"/>
      <c r="F68" s="169"/>
      <c r="G68" s="169"/>
      <c r="H68" s="169"/>
      <c r="I68" s="169"/>
      <c r="J68" s="169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2.75">
      <c r="A69" s="169"/>
      <c r="B69" s="169"/>
      <c r="C69" s="168"/>
      <c r="D69" s="168"/>
      <c r="E69" s="169"/>
      <c r="F69" s="169"/>
      <c r="G69" s="169"/>
      <c r="H69" s="169"/>
      <c r="I69" s="169"/>
      <c r="J69" s="169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2.75">
      <c r="A70" s="167"/>
      <c r="B70" s="167"/>
      <c r="C70" s="168"/>
      <c r="D70" s="168"/>
      <c r="E70" s="169"/>
      <c r="F70" s="169"/>
      <c r="G70" s="169"/>
      <c r="H70" s="169"/>
      <c r="I70" s="169"/>
      <c r="J70" s="169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2.75">
      <c r="A71" s="11"/>
      <c r="B71" s="11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2.75">
      <c r="A72" s="11"/>
      <c r="B72" s="11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2.75">
      <c r="A73" s="11"/>
      <c r="B73" s="11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2.75">
      <c r="A74" s="11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2.75">
      <c r="A75" s="11"/>
      <c r="B75" s="11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2.75">
      <c r="A76" s="11"/>
      <c r="B76" s="11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2.75">
      <c r="A77" s="11"/>
      <c r="B77" s="11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2.75">
      <c r="A78" s="11"/>
      <c r="B78" s="11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2.75">
      <c r="A79" s="11"/>
      <c r="B79" s="11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2.75">
      <c r="A80" s="11"/>
      <c r="B80" s="11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2.75">
      <c r="A81" s="11"/>
      <c r="B81" s="11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2.75">
      <c r="A82" s="11"/>
      <c r="B82" s="11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1"/>
      <c r="B83" s="11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1"/>
      <c r="B84" s="11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1"/>
      <c r="B85" s="11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</sheetData>
  <sheetProtection/>
  <mergeCells count="25">
    <mergeCell ref="A44:A48"/>
    <mergeCell ref="B44:B48"/>
    <mergeCell ref="A34:A38"/>
    <mergeCell ref="B34:B38"/>
    <mergeCell ref="A39:A43"/>
    <mergeCell ref="B39:B43"/>
    <mergeCell ref="A7:AC7"/>
    <mergeCell ref="A8:AC8"/>
    <mergeCell ref="A6:AC6"/>
    <mergeCell ref="A24:A28"/>
    <mergeCell ref="B24:B28"/>
    <mergeCell ref="A29:A33"/>
    <mergeCell ref="B29:B33"/>
    <mergeCell ref="A19:A23"/>
    <mergeCell ref="B19:B23"/>
    <mergeCell ref="A49:A53"/>
    <mergeCell ref="B49:B53"/>
    <mergeCell ref="B10:B11"/>
    <mergeCell ref="A5:AC5"/>
    <mergeCell ref="C10:C11"/>
    <mergeCell ref="A9:AC9"/>
    <mergeCell ref="A10:A11"/>
    <mergeCell ref="D10:D11"/>
    <mergeCell ref="E10:AB10"/>
    <mergeCell ref="AC10:AC11"/>
  </mergeCells>
  <printOptions horizontalCentered="1"/>
  <pageMargins left="0.4330708661417323" right="0.2362204724409449" top="0.35433070866141736" bottom="0.15748031496062992" header="0.31496062992125984" footer="0.31496062992125984"/>
  <pageSetup fitToHeight="10" fitToWidth="1" horizontalDpi="600" verticalDpi="600" orientation="landscape" paperSize="9" scale="5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zoomScale="85" zoomScaleNormal="85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N32" sqref="N32"/>
    </sheetView>
  </sheetViews>
  <sheetFormatPr defaultColWidth="9.00390625" defaultRowHeight="12.75"/>
  <cols>
    <col min="1" max="1" width="27.625" style="1" customWidth="1"/>
    <col min="2" max="2" width="17.375" style="1" customWidth="1"/>
    <col min="3" max="3" width="10.375" style="2" customWidth="1"/>
    <col min="4" max="4" width="12.25390625" style="2" customWidth="1"/>
    <col min="5" max="52" width="7.25390625" style="1" customWidth="1"/>
    <col min="53" max="53" width="17.625" style="13" customWidth="1"/>
    <col min="54" max="16384" width="9.125" style="1" customWidth="1"/>
  </cols>
  <sheetData>
    <row r="1" spans="1:53" ht="15.75">
      <c r="A1" s="103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14" t="s">
        <v>72</v>
      </c>
      <c r="AZ1" s="26"/>
      <c r="BA1" s="26"/>
    </row>
    <row r="2" spans="1:53" ht="18">
      <c r="A2" s="106" t="s">
        <v>164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8"/>
      <c r="AZ2" s="29"/>
      <c r="BA2" s="29"/>
    </row>
    <row r="3" spans="1:53" ht="18">
      <c r="A3" s="104" t="s">
        <v>94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s="4" customFormat="1" ht="18.75">
      <c r="A4" s="105" t="s">
        <v>68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s="4" customFormat="1" ht="18">
      <c r="A5" s="104" t="s">
        <v>95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4" ht="19.5" customHeight="1">
      <c r="A6" s="102" t="s">
        <v>2</v>
      </c>
      <c r="B6" s="101" t="s">
        <v>31</v>
      </c>
      <c r="C6" s="101" t="s">
        <v>32</v>
      </c>
      <c r="D6" s="101" t="s">
        <v>33</v>
      </c>
      <c r="E6" s="101" t="s">
        <v>39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 t="s">
        <v>3</v>
      </c>
      <c r="BB6" s="3"/>
    </row>
    <row r="7" spans="1:53" ht="19.5" customHeight="1">
      <c r="A7" s="102"/>
      <c r="B7" s="101"/>
      <c r="C7" s="101"/>
      <c r="D7" s="101"/>
      <c r="E7" s="110" t="s">
        <v>47</v>
      </c>
      <c r="F7" s="111"/>
      <c r="G7" s="110" t="s">
        <v>48</v>
      </c>
      <c r="H7" s="111"/>
      <c r="I7" s="110" t="s">
        <v>49</v>
      </c>
      <c r="J7" s="111"/>
      <c r="K7" s="110" t="s">
        <v>50</v>
      </c>
      <c r="L7" s="111"/>
      <c r="M7" s="110" t="s">
        <v>51</v>
      </c>
      <c r="N7" s="111"/>
      <c r="O7" s="110" t="s">
        <v>46</v>
      </c>
      <c r="P7" s="111"/>
      <c r="Q7" s="110" t="s">
        <v>45</v>
      </c>
      <c r="R7" s="111"/>
      <c r="S7" s="110" t="s">
        <v>44</v>
      </c>
      <c r="T7" s="111"/>
      <c r="U7" s="110" t="s">
        <v>43</v>
      </c>
      <c r="V7" s="111"/>
      <c r="W7" s="110" t="s">
        <v>42</v>
      </c>
      <c r="X7" s="111"/>
      <c r="Y7" s="110" t="s">
        <v>52</v>
      </c>
      <c r="Z7" s="111"/>
      <c r="AA7" s="110" t="s">
        <v>53</v>
      </c>
      <c r="AB7" s="111"/>
      <c r="AC7" s="110" t="s">
        <v>54</v>
      </c>
      <c r="AD7" s="111"/>
      <c r="AE7" s="110" t="s">
        <v>55</v>
      </c>
      <c r="AF7" s="111"/>
      <c r="AG7" s="110" t="s">
        <v>56</v>
      </c>
      <c r="AH7" s="111"/>
      <c r="AI7" s="110" t="s">
        <v>57</v>
      </c>
      <c r="AJ7" s="111"/>
      <c r="AK7" s="110" t="s">
        <v>58</v>
      </c>
      <c r="AL7" s="111"/>
      <c r="AM7" s="110" t="s">
        <v>59</v>
      </c>
      <c r="AN7" s="111"/>
      <c r="AO7" s="110" t="s">
        <v>60</v>
      </c>
      <c r="AP7" s="111"/>
      <c r="AQ7" s="110" t="s">
        <v>61</v>
      </c>
      <c r="AR7" s="111"/>
      <c r="AS7" s="110" t="s">
        <v>62</v>
      </c>
      <c r="AT7" s="111"/>
      <c r="AU7" s="110" t="s">
        <v>63</v>
      </c>
      <c r="AV7" s="111"/>
      <c r="AW7" s="110" t="s">
        <v>64</v>
      </c>
      <c r="AX7" s="111"/>
      <c r="AY7" s="110" t="s">
        <v>65</v>
      </c>
      <c r="AZ7" s="111"/>
      <c r="BA7" s="102"/>
    </row>
    <row r="8" spans="1:53" ht="19.5" customHeight="1">
      <c r="A8" s="102"/>
      <c r="B8" s="102"/>
      <c r="C8" s="101"/>
      <c r="D8" s="101"/>
      <c r="E8" s="16" t="s">
        <v>40</v>
      </c>
      <c r="F8" s="16" t="s">
        <v>41</v>
      </c>
      <c r="G8" s="16" t="s">
        <v>40</v>
      </c>
      <c r="H8" s="16" t="s">
        <v>41</v>
      </c>
      <c r="I8" s="16" t="s">
        <v>40</v>
      </c>
      <c r="J8" s="16" t="s">
        <v>41</v>
      </c>
      <c r="K8" s="16" t="s">
        <v>40</v>
      </c>
      <c r="L8" s="16" t="s">
        <v>41</v>
      </c>
      <c r="M8" s="16" t="s">
        <v>40</v>
      </c>
      <c r="N8" s="16" t="s">
        <v>41</v>
      </c>
      <c r="O8" s="16" t="s">
        <v>40</v>
      </c>
      <c r="P8" s="16" t="s">
        <v>41</v>
      </c>
      <c r="Q8" s="16" t="s">
        <v>40</v>
      </c>
      <c r="R8" s="16" t="s">
        <v>41</v>
      </c>
      <c r="S8" s="16" t="s">
        <v>40</v>
      </c>
      <c r="T8" s="16" t="s">
        <v>41</v>
      </c>
      <c r="U8" s="16" t="s">
        <v>40</v>
      </c>
      <c r="V8" s="16" t="s">
        <v>41</v>
      </c>
      <c r="W8" s="16" t="s">
        <v>40</v>
      </c>
      <c r="X8" s="16" t="s">
        <v>41</v>
      </c>
      <c r="Y8" s="16" t="s">
        <v>40</v>
      </c>
      <c r="Z8" s="16" t="s">
        <v>41</v>
      </c>
      <c r="AA8" s="16" t="s">
        <v>40</v>
      </c>
      <c r="AB8" s="16" t="s">
        <v>41</v>
      </c>
      <c r="AC8" s="16" t="s">
        <v>40</v>
      </c>
      <c r="AD8" s="16" t="s">
        <v>41</v>
      </c>
      <c r="AE8" s="16" t="s">
        <v>40</v>
      </c>
      <c r="AF8" s="16" t="s">
        <v>41</v>
      </c>
      <c r="AG8" s="16" t="s">
        <v>40</v>
      </c>
      <c r="AH8" s="16" t="s">
        <v>41</v>
      </c>
      <c r="AI8" s="16" t="s">
        <v>40</v>
      </c>
      <c r="AJ8" s="16" t="s">
        <v>41</v>
      </c>
      <c r="AK8" s="16" t="s">
        <v>40</v>
      </c>
      <c r="AL8" s="16" t="s">
        <v>41</v>
      </c>
      <c r="AM8" s="16" t="s">
        <v>40</v>
      </c>
      <c r="AN8" s="16" t="s">
        <v>41</v>
      </c>
      <c r="AO8" s="16" t="s">
        <v>40</v>
      </c>
      <c r="AP8" s="16" t="s">
        <v>41</v>
      </c>
      <c r="AQ8" s="16" t="s">
        <v>40</v>
      </c>
      <c r="AR8" s="16" t="s">
        <v>41</v>
      </c>
      <c r="AS8" s="16" t="s">
        <v>40</v>
      </c>
      <c r="AT8" s="16" t="s">
        <v>41</v>
      </c>
      <c r="AU8" s="16" t="s">
        <v>40</v>
      </c>
      <c r="AV8" s="16" t="s">
        <v>41</v>
      </c>
      <c r="AW8" s="16" t="s">
        <v>40</v>
      </c>
      <c r="AX8" s="16" t="s">
        <v>41</v>
      </c>
      <c r="AY8" s="16" t="s">
        <v>40</v>
      </c>
      <c r="AZ8" s="16" t="s">
        <v>41</v>
      </c>
      <c r="BA8" s="102"/>
    </row>
    <row r="9" spans="1:55" ht="15" customHeight="1">
      <c r="A9" s="113" t="s">
        <v>83</v>
      </c>
      <c r="B9" s="113" t="s">
        <v>84</v>
      </c>
      <c r="C9" s="7" t="s">
        <v>75</v>
      </c>
      <c r="D9" s="7" t="s">
        <v>38</v>
      </c>
      <c r="E9" s="33">
        <v>25.661</v>
      </c>
      <c r="F9" s="33">
        <v>0</v>
      </c>
      <c r="G9" s="33">
        <v>34.175</v>
      </c>
      <c r="H9" s="33">
        <v>0</v>
      </c>
      <c r="I9" s="33">
        <v>35.561</v>
      </c>
      <c r="J9" s="33">
        <v>0</v>
      </c>
      <c r="K9" s="33">
        <v>29.027</v>
      </c>
      <c r="L9" s="33">
        <v>0</v>
      </c>
      <c r="M9" s="33">
        <v>31.02</v>
      </c>
      <c r="N9" s="33">
        <v>0</v>
      </c>
      <c r="O9" s="33">
        <v>35.746</v>
      </c>
      <c r="P9" s="33">
        <v>0</v>
      </c>
      <c r="Q9" s="33">
        <v>34.597</v>
      </c>
      <c r="R9" s="33">
        <v>0</v>
      </c>
      <c r="S9" s="33">
        <v>26.11</v>
      </c>
      <c r="T9" s="33">
        <v>0</v>
      </c>
      <c r="U9" s="33">
        <v>28.974</v>
      </c>
      <c r="V9" s="33">
        <v>0</v>
      </c>
      <c r="W9" s="33">
        <v>24.037</v>
      </c>
      <c r="X9" s="33">
        <v>0</v>
      </c>
      <c r="Y9" s="33">
        <v>29.885</v>
      </c>
      <c r="Z9" s="33">
        <v>0</v>
      </c>
      <c r="AA9" s="33">
        <v>28.248</v>
      </c>
      <c r="AB9" s="33">
        <v>0</v>
      </c>
      <c r="AC9" s="33">
        <v>33.106</v>
      </c>
      <c r="AD9" s="33">
        <v>0</v>
      </c>
      <c r="AE9" s="33">
        <v>19.826</v>
      </c>
      <c r="AF9" s="33">
        <v>0</v>
      </c>
      <c r="AG9" s="33">
        <v>6.217</v>
      </c>
      <c r="AH9" s="33">
        <v>0</v>
      </c>
      <c r="AI9" s="33">
        <v>0.898</v>
      </c>
      <c r="AJ9" s="33">
        <v>0</v>
      </c>
      <c r="AK9" s="33">
        <v>24.473</v>
      </c>
      <c r="AL9" s="33">
        <v>0</v>
      </c>
      <c r="AM9" s="33">
        <v>27.812</v>
      </c>
      <c r="AN9" s="33">
        <v>0</v>
      </c>
      <c r="AO9" s="33">
        <v>25.291</v>
      </c>
      <c r="AP9" s="33">
        <v>0</v>
      </c>
      <c r="AQ9" s="33">
        <v>32.472</v>
      </c>
      <c r="AR9" s="33">
        <v>0</v>
      </c>
      <c r="AS9" s="33">
        <v>33.211</v>
      </c>
      <c r="AT9" s="33">
        <v>0</v>
      </c>
      <c r="AU9" s="33">
        <v>25.067</v>
      </c>
      <c r="AV9" s="33">
        <v>0</v>
      </c>
      <c r="AW9" s="33">
        <v>24.618</v>
      </c>
      <c r="AX9" s="33">
        <v>0</v>
      </c>
      <c r="AY9" s="33">
        <v>25.186</v>
      </c>
      <c r="AZ9" s="33">
        <v>0</v>
      </c>
      <c r="BA9" s="19"/>
      <c r="BB9" s="36">
        <f aca="true" t="shared" si="0" ref="BB9:BB14">E9-F9+G9-H9+I9-J9+K9-L9+M9-N9+O9-P9+Q9-R9+S9-T9+U9-V9+W9-X9+Y9-Z9+AA9-AB9+AC9-AD9+AE9-AF9+AG9-AH9+AI9-AJ9+AK9-AL9+AM9-AN9+AO9-AP9+AQ9-AR9+AS9-AT9+AU9-AV9+AW9-AX9+AY9-AZ9</f>
        <v>641.2180000000001</v>
      </c>
      <c r="BC9" s="34"/>
    </row>
    <row r="10" spans="1:55" ht="15" customHeight="1">
      <c r="A10" s="113"/>
      <c r="B10" s="113"/>
      <c r="C10" s="7" t="s">
        <v>76</v>
      </c>
      <c r="D10" s="7" t="s">
        <v>71</v>
      </c>
      <c r="E10" s="33">
        <v>5.108</v>
      </c>
      <c r="F10" s="33">
        <v>0.95</v>
      </c>
      <c r="G10" s="33">
        <v>6.904</v>
      </c>
      <c r="H10" s="33">
        <v>1.452</v>
      </c>
      <c r="I10" s="33">
        <v>6.085</v>
      </c>
      <c r="J10" s="33">
        <v>0.911</v>
      </c>
      <c r="K10" s="33">
        <v>6.125</v>
      </c>
      <c r="L10" s="33">
        <v>1.531</v>
      </c>
      <c r="M10" s="33">
        <v>5.874</v>
      </c>
      <c r="N10" s="33">
        <v>1.043</v>
      </c>
      <c r="O10" s="33">
        <v>6.151</v>
      </c>
      <c r="P10" s="33">
        <v>0.805</v>
      </c>
      <c r="Q10" s="33">
        <v>6.31</v>
      </c>
      <c r="R10" s="33">
        <v>0.964</v>
      </c>
      <c r="S10" s="33">
        <v>5.438</v>
      </c>
      <c r="T10" s="33">
        <v>1.373</v>
      </c>
      <c r="U10" s="33">
        <v>5.623</v>
      </c>
      <c r="V10" s="33">
        <v>1.056</v>
      </c>
      <c r="W10" s="33">
        <v>4.884</v>
      </c>
      <c r="X10" s="33">
        <v>1.069</v>
      </c>
      <c r="Y10" s="33">
        <v>6.191</v>
      </c>
      <c r="Z10" s="33">
        <v>1.333</v>
      </c>
      <c r="AA10" s="33">
        <v>4.884</v>
      </c>
      <c r="AB10" s="33">
        <v>0.739</v>
      </c>
      <c r="AC10" s="33">
        <v>5.9</v>
      </c>
      <c r="AD10" s="33">
        <v>0.871</v>
      </c>
      <c r="AE10" s="33">
        <v>3.986</v>
      </c>
      <c r="AF10" s="33">
        <v>0.568</v>
      </c>
      <c r="AG10" s="33">
        <v>1.703</v>
      </c>
      <c r="AH10" s="33">
        <v>0.026</v>
      </c>
      <c r="AI10" s="33">
        <v>1.175</v>
      </c>
      <c r="AJ10" s="33">
        <v>0</v>
      </c>
      <c r="AK10" s="33">
        <v>4.818</v>
      </c>
      <c r="AL10" s="33">
        <v>1.571</v>
      </c>
      <c r="AM10" s="33">
        <v>5.108</v>
      </c>
      <c r="AN10" s="33">
        <v>0.634</v>
      </c>
      <c r="AO10" s="33">
        <v>4.607</v>
      </c>
      <c r="AP10" s="33">
        <v>0.845</v>
      </c>
      <c r="AQ10" s="33">
        <v>5.808</v>
      </c>
      <c r="AR10" s="33">
        <v>1.069</v>
      </c>
      <c r="AS10" s="33">
        <v>5.98</v>
      </c>
      <c r="AT10" s="33">
        <v>1.016</v>
      </c>
      <c r="AU10" s="33">
        <v>5.161</v>
      </c>
      <c r="AV10" s="33">
        <v>0.898</v>
      </c>
      <c r="AW10" s="33">
        <v>4.712</v>
      </c>
      <c r="AX10" s="33">
        <v>0.739</v>
      </c>
      <c r="AY10" s="33">
        <v>4.818</v>
      </c>
      <c r="AZ10" s="33">
        <v>0.832</v>
      </c>
      <c r="BA10" s="19"/>
      <c r="BB10" s="36">
        <f t="shared" si="0"/>
        <v>101.05800000000004</v>
      </c>
      <c r="BC10" s="34"/>
    </row>
    <row r="11" spans="1:55" ht="15" customHeight="1">
      <c r="A11" s="112" t="s">
        <v>79</v>
      </c>
      <c r="B11" s="113" t="s">
        <v>80</v>
      </c>
      <c r="C11" s="7" t="s">
        <v>75</v>
      </c>
      <c r="D11" s="7" t="s">
        <v>38</v>
      </c>
      <c r="E11" s="33">
        <v>2.155</v>
      </c>
      <c r="F11" s="33">
        <v>0</v>
      </c>
      <c r="G11" s="33">
        <v>2.573</v>
      </c>
      <c r="H11" s="33">
        <v>0</v>
      </c>
      <c r="I11" s="33">
        <v>2.208</v>
      </c>
      <c r="J11" s="33">
        <v>0</v>
      </c>
      <c r="K11" s="33">
        <f>'приложение1(мощность)'!H24</f>
        <v>2.726</v>
      </c>
      <c r="L11" s="33">
        <v>0</v>
      </c>
      <c r="M11" s="33">
        <v>2.318</v>
      </c>
      <c r="N11" s="33">
        <v>0</v>
      </c>
      <c r="O11" s="33">
        <v>2.27</v>
      </c>
      <c r="P11" s="33">
        <v>0</v>
      </c>
      <c r="Q11" s="33">
        <v>2.232</v>
      </c>
      <c r="R11" s="33">
        <v>0</v>
      </c>
      <c r="S11" s="33">
        <v>3.95</v>
      </c>
      <c r="T11" s="33">
        <v>0</v>
      </c>
      <c r="U11" s="33">
        <v>4.824</v>
      </c>
      <c r="V11" s="33">
        <v>0</v>
      </c>
      <c r="W11" s="33">
        <v>5.323</v>
      </c>
      <c r="X11" s="33">
        <v>0</v>
      </c>
      <c r="Y11" s="33">
        <v>4.949</v>
      </c>
      <c r="Z11" s="33">
        <v>0</v>
      </c>
      <c r="AA11" s="33">
        <v>5.141</v>
      </c>
      <c r="AB11" s="33">
        <v>0</v>
      </c>
      <c r="AC11" s="33">
        <v>4.234</v>
      </c>
      <c r="AD11" s="33">
        <v>0</v>
      </c>
      <c r="AE11" s="33">
        <v>4.786</v>
      </c>
      <c r="AF11" s="33">
        <v>0</v>
      </c>
      <c r="AG11" s="33">
        <v>4.152</v>
      </c>
      <c r="AH11" s="33">
        <v>0</v>
      </c>
      <c r="AI11" s="33">
        <v>2.669</v>
      </c>
      <c r="AJ11" s="33">
        <v>0</v>
      </c>
      <c r="AK11" s="33">
        <v>3.73</v>
      </c>
      <c r="AL11" s="33">
        <v>0</v>
      </c>
      <c r="AM11" s="33">
        <v>3.264</v>
      </c>
      <c r="AN11" s="33">
        <v>0</v>
      </c>
      <c r="AO11" s="33">
        <v>3.85</v>
      </c>
      <c r="AP11" s="33">
        <v>0</v>
      </c>
      <c r="AQ11" s="33">
        <v>3.014</v>
      </c>
      <c r="AR11" s="33">
        <v>0</v>
      </c>
      <c r="AS11" s="33">
        <v>3.547</v>
      </c>
      <c r="AT11" s="33">
        <v>0</v>
      </c>
      <c r="AU11" s="33">
        <v>3.614</v>
      </c>
      <c r="AV11" s="33">
        <v>0</v>
      </c>
      <c r="AW11" s="33">
        <v>2.966</v>
      </c>
      <c r="AX11" s="33">
        <v>0</v>
      </c>
      <c r="AY11" s="33">
        <v>2.155</v>
      </c>
      <c r="AZ11" s="33">
        <v>0</v>
      </c>
      <c r="BA11" s="19"/>
      <c r="BB11" s="36">
        <f t="shared" si="0"/>
        <v>82.64999999999999</v>
      </c>
      <c r="BC11" s="34"/>
    </row>
    <row r="12" spans="1:55" ht="15" customHeight="1">
      <c r="A12" s="113"/>
      <c r="B12" s="113"/>
      <c r="C12" s="7" t="s">
        <v>76</v>
      </c>
      <c r="D12" s="7" t="s">
        <v>71</v>
      </c>
      <c r="E12" s="33">
        <v>5.549</v>
      </c>
      <c r="F12" s="33">
        <v>0</v>
      </c>
      <c r="G12" s="33">
        <v>5.827</v>
      </c>
      <c r="H12" s="33">
        <v>0</v>
      </c>
      <c r="I12" s="33">
        <v>5.338</v>
      </c>
      <c r="J12" s="33">
        <v>0</v>
      </c>
      <c r="K12" s="33">
        <v>5.573</v>
      </c>
      <c r="L12" s="33">
        <v>0</v>
      </c>
      <c r="M12" s="33">
        <v>5.582</v>
      </c>
      <c r="N12" s="33">
        <v>0</v>
      </c>
      <c r="O12" s="33">
        <v>5.462</v>
      </c>
      <c r="P12" s="33">
        <v>0</v>
      </c>
      <c r="Q12" s="33">
        <v>5.069</v>
      </c>
      <c r="R12" s="33">
        <v>0</v>
      </c>
      <c r="S12" s="33">
        <v>5.957</v>
      </c>
      <c r="T12" s="33">
        <v>0</v>
      </c>
      <c r="U12" s="33">
        <v>6.96</v>
      </c>
      <c r="V12" s="33">
        <v>0</v>
      </c>
      <c r="W12" s="33">
        <v>6.792</v>
      </c>
      <c r="X12" s="33">
        <v>0</v>
      </c>
      <c r="Y12" s="33">
        <v>6.672</v>
      </c>
      <c r="Z12" s="33">
        <v>0</v>
      </c>
      <c r="AA12" s="33">
        <v>6.946</v>
      </c>
      <c r="AB12" s="33">
        <v>0</v>
      </c>
      <c r="AC12" s="33">
        <v>6.696</v>
      </c>
      <c r="AD12" s="33">
        <v>0</v>
      </c>
      <c r="AE12" s="33">
        <v>7.33</v>
      </c>
      <c r="AF12" s="33">
        <v>0</v>
      </c>
      <c r="AG12" s="33">
        <v>6.394</v>
      </c>
      <c r="AH12" s="33">
        <v>0</v>
      </c>
      <c r="AI12" s="33">
        <v>5.285</v>
      </c>
      <c r="AJ12" s="33">
        <v>0</v>
      </c>
      <c r="AK12" s="33">
        <v>5.789</v>
      </c>
      <c r="AL12" s="33">
        <v>0</v>
      </c>
      <c r="AM12" s="33">
        <v>5.357</v>
      </c>
      <c r="AN12" s="33">
        <v>0</v>
      </c>
      <c r="AO12" s="33">
        <v>5.424</v>
      </c>
      <c r="AP12" s="33">
        <v>0</v>
      </c>
      <c r="AQ12" s="33">
        <v>4.872</v>
      </c>
      <c r="AR12" s="33">
        <v>0</v>
      </c>
      <c r="AS12" s="33">
        <v>5.606</v>
      </c>
      <c r="AT12" s="33">
        <v>0</v>
      </c>
      <c r="AU12" s="33">
        <v>5.462</v>
      </c>
      <c r="AV12" s="33">
        <v>0</v>
      </c>
      <c r="AW12" s="33">
        <v>4.411</v>
      </c>
      <c r="AX12" s="33">
        <v>0</v>
      </c>
      <c r="AY12" s="33">
        <v>4.963</v>
      </c>
      <c r="AZ12" s="33">
        <v>0</v>
      </c>
      <c r="BA12" s="19"/>
      <c r="BB12" s="36">
        <f t="shared" si="0"/>
        <v>139.316</v>
      </c>
      <c r="BC12" s="34"/>
    </row>
    <row r="13" spans="1:55" ht="15" customHeight="1">
      <c r="A13" s="112" t="s">
        <v>77</v>
      </c>
      <c r="B13" s="113" t="s">
        <v>78</v>
      </c>
      <c r="C13" s="7" t="s">
        <v>75</v>
      </c>
      <c r="D13" s="7" t="s">
        <v>38</v>
      </c>
      <c r="E13" s="33">
        <v>3.776</v>
      </c>
      <c r="F13" s="33">
        <v>0</v>
      </c>
      <c r="G13" s="33">
        <v>3.841</v>
      </c>
      <c r="H13" s="33">
        <v>0</v>
      </c>
      <c r="I13" s="33">
        <v>3.704</v>
      </c>
      <c r="J13" s="33">
        <v>0</v>
      </c>
      <c r="K13" s="33">
        <v>3.618</v>
      </c>
      <c r="L13" s="33">
        <v>0</v>
      </c>
      <c r="M13" s="33">
        <v>3.47</v>
      </c>
      <c r="N13" s="33">
        <v>0</v>
      </c>
      <c r="O13" s="33">
        <v>3.359</v>
      </c>
      <c r="P13" s="33">
        <v>0</v>
      </c>
      <c r="Q13" s="33">
        <v>2.416</v>
      </c>
      <c r="R13" s="33">
        <v>0</v>
      </c>
      <c r="S13" s="33">
        <v>2.956</v>
      </c>
      <c r="T13" s="33">
        <v>0</v>
      </c>
      <c r="U13" s="33">
        <v>3.096</v>
      </c>
      <c r="V13" s="33">
        <v>0</v>
      </c>
      <c r="W13" s="33">
        <v>1.912</v>
      </c>
      <c r="X13" s="33">
        <v>0</v>
      </c>
      <c r="Y13" s="33">
        <v>1.606</v>
      </c>
      <c r="Z13" s="33">
        <v>0</v>
      </c>
      <c r="AA13" s="33">
        <v>2.858</v>
      </c>
      <c r="AB13" s="33">
        <v>0</v>
      </c>
      <c r="AC13" s="33">
        <v>3.564</v>
      </c>
      <c r="AD13" s="33">
        <v>0</v>
      </c>
      <c r="AE13" s="33">
        <v>3.557</v>
      </c>
      <c r="AF13" s="33">
        <v>0</v>
      </c>
      <c r="AG13" s="33">
        <v>2.898</v>
      </c>
      <c r="AH13" s="33">
        <v>0</v>
      </c>
      <c r="AI13" s="33">
        <v>2.279</v>
      </c>
      <c r="AJ13" s="33">
        <v>0</v>
      </c>
      <c r="AK13" s="33">
        <v>1.102</v>
      </c>
      <c r="AL13" s="33">
        <v>0</v>
      </c>
      <c r="AM13" s="33">
        <v>0.644</v>
      </c>
      <c r="AN13" s="33">
        <v>0</v>
      </c>
      <c r="AO13" s="33">
        <v>0.806</v>
      </c>
      <c r="AP13" s="33">
        <v>0</v>
      </c>
      <c r="AQ13" s="33">
        <v>1.624</v>
      </c>
      <c r="AR13" s="33">
        <v>0</v>
      </c>
      <c r="AS13" s="33">
        <v>2.164</v>
      </c>
      <c r="AT13" s="33">
        <v>0</v>
      </c>
      <c r="AU13" s="33">
        <v>2.743</v>
      </c>
      <c r="AV13" s="33">
        <v>0</v>
      </c>
      <c r="AW13" s="33">
        <v>2.444</v>
      </c>
      <c r="AX13" s="33">
        <v>0</v>
      </c>
      <c r="AY13" s="33">
        <v>2.524</v>
      </c>
      <c r="AZ13" s="33">
        <v>0</v>
      </c>
      <c r="BA13" s="19"/>
      <c r="BB13" s="36">
        <f t="shared" si="0"/>
        <v>62.96100000000001</v>
      </c>
      <c r="BC13" s="34"/>
    </row>
    <row r="14" spans="1:55" ht="15" customHeight="1">
      <c r="A14" s="113"/>
      <c r="B14" s="113"/>
      <c r="C14" s="7" t="s">
        <v>76</v>
      </c>
      <c r="D14" s="7" t="s">
        <v>71</v>
      </c>
      <c r="E14" s="33">
        <v>1.055</v>
      </c>
      <c r="F14" s="33">
        <v>0.014</v>
      </c>
      <c r="G14" s="33">
        <v>0.918</v>
      </c>
      <c r="H14" s="33">
        <v>0.004</v>
      </c>
      <c r="I14" s="33">
        <v>0.806</v>
      </c>
      <c r="J14" s="33">
        <v>0.018</v>
      </c>
      <c r="K14" s="33">
        <v>0.709</v>
      </c>
      <c r="L14" s="33">
        <v>0</v>
      </c>
      <c r="M14" s="33">
        <v>0.742</v>
      </c>
      <c r="N14" s="33">
        <v>0.004</v>
      </c>
      <c r="O14" s="33">
        <v>0.803</v>
      </c>
      <c r="P14" s="33">
        <v>0</v>
      </c>
      <c r="Q14" s="33">
        <v>0.702</v>
      </c>
      <c r="R14" s="33">
        <v>0</v>
      </c>
      <c r="S14" s="33">
        <v>0.835</v>
      </c>
      <c r="T14" s="33">
        <v>0</v>
      </c>
      <c r="U14" s="33">
        <v>1.188</v>
      </c>
      <c r="V14" s="33">
        <v>0</v>
      </c>
      <c r="W14" s="33">
        <v>0.742</v>
      </c>
      <c r="X14" s="33">
        <v>0.007</v>
      </c>
      <c r="Y14" s="33">
        <v>0.961</v>
      </c>
      <c r="Z14" s="33">
        <v>0</v>
      </c>
      <c r="AA14" s="33">
        <v>0.713</v>
      </c>
      <c r="AB14" s="33">
        <v>0.007</v>
      </c>
      <c r="AC14" s="33">
        <v>0.727</v>
      </c>
      <c r="AD14" s="33">
        <v>0.007</v>
      </c>
      <c r="AE14" s="33">
        <v>0.569</v>
      </c>
      <c r="AF14" s="33">
        <v>0.022</v>
      </c>
      <c r="AG14" s="33">
        <v>0.194</v>
      </c>
      <c r="AH14" s="33">
        <v>0.148</v>
      </c>
      <c r="AI14" s="33">
        <v>0.77</v>
      </c>
      <c r="AJ14" s="33">
        <v>0</v>
      </c>
      <c r="AK14" s="33">
        <v>0.842</v>
      </c>
      <c r="AL14" s="33">
        <v>0</v>
      </c>
      <c r="AM14" s="33">
        <v>0.814</v>
      </c>
      <c r="AN14" s="33">
        <v>0</v>
      </c>
      <c r="AO14" s="33">
        <v>0.871</v>
      </c>
      <c r="AP14" s="33">
        <v>0</v>
      </c>
      <c r="AQ14" s="33">
        <v>0.972</v>
      </c>
      <c r="AR14" s="33">
        <v>0</v>
      </c>
      <c r="AS14" s="33">
        <v>0.59</v>
      </c>
      <c r="AT14" s="33">
        <v>0</v>
      </c>
      <c r="AU14" s="33">
        <v>0.94</v>
      </c>
      <c r="AV14" s="33">
        <v>0</v>
      </c>
      <c r="AW14" s="33">
        <v>0.81</v>
      </c>
      <c r="AX14" s="33">
        <v>0</v>
      </c>
      <c r="AY14" s="33">
        <v>1.213</v>
      </c>
      <c r="AZ14" s="33">
        <v>0.004</v>
      </c>
      <c r="BA14" s="19"/>
      <c r="BB14" s="36">
        <f t="shared" si="0"/>
        <v>19.251000000000005</v>
      </c>
      <c r="BC14" s="34"/>
    </row>
    <row r="15" spans="1:55" ht="15" customHeight="1">
      <c r="A15" s="112" t="s">
        <v>79</v>
      </c>
      <c r="B15" s="113" t="s">
        <v>81</v>
      </c>
      <c r="C15" s="7" t="s">
        <v>75</v>
      </c>
      <c r="D15" s="7" t="s">
        <v>38</v>
      </c>
      <c r="E15" s="33">
        <v>3.73</v>
      </c>
      <c r="F15" s="33">
        <v>0.024</v>
      </c>
      <c r="G15" s="33">
        <v>3.72</v>
      </c>
      <c r="H15" s="33">
        <v>0.034</v>
      </c>
      <c r="I15" s="33">
        <v>3.562</v>
      </c>
      <c r="J15" s="33">
        <v>0.043</v>
      </c>
      <c r="K15" s="33">
        <v>2.909</v>
      </c>
      <c r="L15" s="33">
        <v>0.014</v>
      </c>
      <c r="M15" s="33">
        <v>3.408</v>
      </c>
      <c r="N15" s="33">
        <v>0.048</v>
      </c>
      <c r="O15" s="33">
        <v>3.48</v>
      </c>
      <c r="P15" s="33">
        <v>0.024</v>
      </c>
      <c r="Q15" s="33">
        <v>3.47</v>
      </c>
      <c r="R15" s="33">
        <v>0.038</v>
      </c>
      <c r="S15" s="33">
        <v>2.914</v>
      </c>
      <c r="T15" s="33">
        <v>0.014</v>
      </c>
      <c r="U15" s="33">
        <v>3.11</v>
      </c>
      <c r="V15" s="33">
        <v>0.043</v>
      </c>
      <c r="W15" s="33">
        <v>3.182</v>
      </c>
      <c r="X15" s="33">
        <v>0.072</v>
      </c>
      <c r="Y15" s="33">
        <v>2.774</v>
      </c>
      <c r="Z15" s="33">
        <v>0.048</v>
      </c>
      <c r="AA15" s="33">
        <v>3.278</v>
      </c>
      <c r="AB15" s="33">
        <v>0.038</v>
      </c>
      <c r="AC15" s="33">
        <v>4.555</v>
      </c>
      <c r="AD15" s="33">
        <v>0.01</v>
      </c>
      <c r="AE15" s="33">
        <v>4.517</v>
      </c>
      <c r="AF15" s="33">
        <v>0.01</v>
      </c>
      <c r="AG15" s="33">
        <v>4.186</v>
      </c>
      <c r="AH15" s="33">
        <v>0.014</v>
      </c>
      <c r="AI15" s="33">
        <v>4.478</v>
      </c>
      <c r="AJ15" s="33">
        <v>0.014</v>
      </c>
      <c r="AK15" s="33">
        <v>5.006</v>
      </c>
      <c r="AL15" s="33">
        <v>0.024</v>
      </c>
      <c r="AM15" s="33">
        <v>4.954</v>
      </c>
      <c r="AN15" s="33">
        <v>0.01</v>
      </c>
      <c r="AO15" s="33">
        <v>4.253</v>
      </c>
      <c r="AP15" s="33">
        <v>0.005</v>
      </c>
      <c r="AQ15" s="33">
        <v>2.774</v>
      </c>
      <c r="AR15" s="33">
        <v>0</v>
      </c>
      <c r="AS15" s="33">
        <v>3.902</v>
      </c>
      <c r="AT15" s="33">
        <v>0.014</v>
      </c>
      <c r="AU15" s="33">
        <v>3.749</v>
      </c>
      <c r="AV15" s="33">
        <v>0.024</v>
      </c>
      <c r="AW15" s="33">
        <v>1.973</v>
      </c>
      <c r="AX15" s="33">
        <v>0</v>
      </c>
      <c r="AY15" s="33">
        <v>3.37</v>
      </c>
      <c r="AZ15" s="33">
        <v>0.024</v>
      </c>
      <c r="BA15" s="19"/>
      <c r="BB15" s="36">
        <f aca="true" t="shared" si="1" ref="BB15:BB22">E15-F15+G15-H15+I15-J15+K15-L15+M15-N15+O15-P15+Q15-R15+S15-T15+U15-V15+W15-X15+Y15-Z15+AA15-AB15+AC15-AD15+AE15-AF15+AG15-AH15+AI15-AJ15+AK15-AL15+AM15-AN15+AO15-AP15+AQ15-AR15+AS15-AT15+AU15-AV15+AW15-AX15+AY15-AZ15</f>
        <v>86.665</v>
      </c>
      <c r="BC15" s="34"/>
    </row>
    <row r="16" spans="1:55" ht="15" customHeight="1">
      <c r="A16" s="113"/>
      <c r="B16" s="113"/>
      <c r="C16" s="7" t="s">
        <v>76</v>
      </c>
      <c r="D16" s="7" t="s">
        <v>71</v>
      </c>
      <c r="E16" s="33">
        <v>0</v>
      </c>
      <c r="F16" s="33">
        <v>0.936</v>
      </c>
      <c r="G16" s="33">
        <v>0</v>
      </c>
      <c r="H16" s="33">
        <v>0.936</v>
      </c>
      <c r="I16" s="33">
        <v>0</v>
      </c>
      <c r="J16" s="33">
        <v>0.84</v>
      </c>
      <c r="K16" s="33">
        <v>0</v>
      </c>
      <c r="L16" s="33">
        <v>1.258</v>
      </c>
      <c r="M16" s="33">
        <v>0</v>
      </c>
      <c r="N16" s="33">
        <v>1.152</v>
      </c>
      <c r="O16" s="33">
        <v>0</v>
      </c>
      <c r="P16" s="33">
        <v>0.95</v>
      </c>
      <c r="Q16" s="33">
        <v>0</v>
      </c>
      <c r="R16" s="33">
        <v>1.248</v>
      </c>
      <c r="S16" s="33">
        <v>0</v>
      </c>
      <c r="T16" s="33">
        <v>1.627</v>
      </c>
      <c r="U16" s="33">
        <v>0</v>
      </c>
      <c r="V16" s="33">
        <v>1.406</v>
      </c>
      <c r="W16" s="33">
        <v>0</v>
      </c>
      <c r="X16" s="33">
        <v>1.339</v>
      </c>
      <c r="Y16" s="33">
        <v>0</v>
      </c>
      <c r="Z16" s="33">
        <v>1.45</v>
      </c>
      <c r="AA16" s="33">
        <v>0.024</v>
      </c>
      <c r="AB16" s="33">
        <v>1.334</v>
      </c>
      <c r="AC16" s="33">
        <v>0.005</v>
      </c>
      <c r="AD16" s="33">
        <v>0.763</v>
      </c>
      <c r="AE16" s="33">
        <v>0</v>
      </c>
      <c r="AF16" s="33">
        <v>0.739</v>
      </c>
      <c r="AG16" s="33">
        <v>0</v>
      </c>
      <c r="AH16" s="33">
        <v>1.094</v>
      </c>
      <c r="AI16" s="33">
        <v>0</v>
      </c>
      <c r="AJ16" s="33">
        <v>0.797</v>
      </c>
      <c r="AK16" s="33">
        <v>0</v>
      </c>
      <c r="AL16" s="33">
        <v>0.648</v>
      </c>
      <c r="AM16" s="33">
        <v>0.005</v>
      </c>
      <c r="AN16" s="33">
        <v>0.59</v>
      </c>
      <c r="AO16" s="33">
        <v>0</v>
      </c>
      <c r="AP16" s="33">
        <v>0.605</v>
      </c>
      <c r="AQ16" s="33">
        <v>0</v>
      </c>
      <c r="AR16" s="33">
        <v>1.008</v>
      </c>
      <c r="AS16" s="33">
        <v>0</v>
      </c>
      <c r="AT16" s="33">
        <v>1.07</v>
      </c>
      <c r="AU16" s="33">
        <v>0</v>
      </c>
      <c r="AV16" s="33">
        <v>0.998</v>
      </c>
      <c r="AW16" s="33">
        <v>0</v>
      </c>
      <c r="AX16" s="33">
        <v>2.03</v>
      </c>
      <c r="AY16" s="33">
        <v>0.005</v>
      </c>
      <c r="AZ16" s="33">
        <v>1.07</v>
      </c>
      <c r="BA16" s="19"/>
      <c r="BB16" s="36">
        <f t="shared" si="1"/>
        <v>-25.849000000000007</v>
      </c>
      <c r="BC16" s="34"/>
    </row>
    <row r="17" spans="1:55" ht="15" customHeight="1">
      <c r="A17" s="112" t="s">
        <v>79</v>
      </c>
      <c r="B17" s="113" t="s">
        <v>82</v>
      </c>
      <c r="C17" s="7" t="s">
        <v>75</v>
      </c>
      <c r="D17" s="7" t="s">
        <v>38</v>
      </c>
      <c r="E17" s="33">
        <v>3.962</v>
      </c>
      <c r="F17" s="33">
        <v>0.014</v>
      </c>
      <c r="G17" s="33">
        <v>3.1</v>
      </c>
      <c r="H17" s="33">
        <v>0.014</v>
      </c>
      <c r="I17" s="33">
        <v>2.184</v>
      </c>
      <c r="J17" s="33">
        <v>0.017</v>
      </c>
      <c r="K17" s="33">
        <v>3.122</v>
      </c>
      <c r="L17" s="33">
        <v>0.006</v>
      </c>
      <c r="M17" s="33">
        <v>2.061</v>
      </c>
      <c r="N17" s="33">
        <v>0.014</v>
      </c>
      <c r="O17" s="33">
        <v>4.934</v>
      </c>
      <c r="P17" s="33">
        <v>0.008</v>
      </c>
      <c r="Q17" s="33">
        <v>3.559</v>
      </c>
      <c r="R17" s="33">
        <v>0.011</v>
      </c>
      <c r="S17" s="33">
        <v>3.34</v>
      </c>
      <c r="T17" s="33">
        <v>0.011</v>
      </c>
      <c r="U17" s="33">
        <v>2.993</v>
      </c>
      <c r="V17" s="33">
        <v>0.006</v>
      </c>
      <c r="W17" s="33">
        <v>2.428</v>
      </c>
      <c r="X17" s="33">
        <v>0.008</v>
      </c>
      <c r="Y17" s="33">
        <v>2.993</v>
      </c>
      <c r="Z17" s="33">
        <v>0.006</v>
      </c>
      <c r="AA17" s="33">
        <v>4.32</v>
      </c>
      <c r="AB17" s="33">
        <v>0.006</v>
      </c>
      <c r="AC17" s="33">
        <v>4.69</v>
      </c>
      <c r="AD17" s="33">
        <v>0</v>
      </c>
      <c r="AE17" s="33">
        <v>3.976</v>
      </c>
      <c r="AF17" s="33">
        <v>0</v>
      </c>
      <c r="AG17" s="33">
        <v>3.78</v>
      </c>
      <c r="AH17" s="33">
        <v>0.008400000000000001</v>
      </c>
      <c r="AI17" s="33">
        <v>2.38</v>
      </c>
      <c r="AJ17" s="33">
        <v>0.011</v>
      </c>
      <c r="AK17" s="33">
        <v>0</v>
      </c>
      <c r="AL17" s="33">
        <v>0.02</v>
      </c>
      <c r="AM17" s="33">
        <v>1.672</v>
      </c>
      <c r="AN17" s="33">
        <v>0.017</v>
      </c>
      <c r="AO17" s="33">
        <v>2.929</v>
      </c>
      <c r="AP17" s="33">
        <v>0.0112</v>
      </c>
      <c r="AQ17" s="33">
        <v>3.489</v>
      </c>
      <c r="AR17" s="33">
        <v>0.008400000000000001</v>
      </c>
      <c r="AS17" s="33">
        <v>3.114</v>
      </c>
      <c r="AT17" s="33">
        <v>0.003</v>
      </c>
      <c r="AU17" s="33">
        <v>4.214</v>
      </c>
      <c r="AV17" s="33">
        <v>0.011</v>
      </c>
      <c r="AW17" s="33">
        <v>5.687</v>
      </c>
      <c r="AX17" s="33">
        <v>0.006</v>
      </c>
      <c r="AY17" s="33">
        <v>1.277</v>
      </c>
      <c r="AZ17" s="33">
        <v>0.008400000000000001</v>
      </c>
      <c r="BA17" s="19"/>
      <c r="BB17" s="36">
        <f t="shared" si="1"/>
        <v>75.9786</v>
      </c>
      <c r="BC17" s="34"/>
    </row>
    <row r="18" spans="1:55" ht="15" customHeight="1">
      <c r="A18" s="113"/>
      <c r="B18" s="113"/>
      <c r="C18" s="7" t="s">
        <v>76</v>
      </c>
      <c r="D18" s="7" t="s">
        <v>71</v>
      </c>
      <c r="E18" s="33">
        <v>0.325</v>
      </c>
      <c r="F18" s="33">
        <v>3.021</v>
      </c>
      <c r="G18" s="33">
        <v>0.672</v>
      </c>
      <c r="H18" s="33">
        <v>3.514</v>
      </c>
      <c r="I18" s="33">
        <v>0.339</v>
      </c>
      <c r="J18" s="33">
        <v>4.071</v>
      </c>
      <c r="K18" s="33">
        <v>0.389</v>
      </c>
      <c r="L18" s="33">
        <v>3.511</v>
      </c>
      <c r="M18" s="33">
        <v>0.269</v>
      </c>
      <c r="N18" s="33">
        <v>4.172</v>
      </c>
      <c r="O18" s="33">
        <v>1.103</v>
      </c>
      <c r="P18" s="33">
        <v>2.498</v>
      </c>
      <c r="Q18" s="33">
        <v>0.56</v>
      </c>
      <c r="R18" s="33">
        <v>3.282</v>
      </c>
      <c r="S18" s="33">
        <v>0.392</v>
      </c>
      <c r="T18" s="33">
        <v>3.464</v>
      </c>
      <c r="U18" s="33">
        <v>0.409</v>
      </c>
      <c r="V18" s="33">
        <v>3.536</v>
      </c>
      <c r="W18" s="33">
        <v>0.591</v>
      </c>
      <c r="X18" s="33">
        <v>3.858</v>
      </c>
      <c r="Y18" s="33">
        <v>0.722</v>
      </c>
      <c r="Z18" s="33">
        <v>3.458</v>
      </c>
      <c r="AA18" s="33">
        <v>1.204</v>
      </c>
      <c r="AB18" s="33">
        <v>2.811</v>
      </c>
      <c r="AC18" s="33">
        <v>1.159</v>
      </c>
      <c r="AD18" s="33">
        <v>2.646</v>
      </c>
      <c r="AE18" s="33">
        <v>0.93</v>
      </c>
      <c r="AF18" s="33">
        <v>2.954</v>
      </c>
      <c r="AG18" s="33">
        <v>0.571</v>
      </c>
      <c r="AH18" s="33">
        <v>3.091</v>
      </c>
      <c r="AI18" s="33">
        <v>0.288</v>
      </c>
      <c r="AJ18" s="33">
        <v>3.945</v>
      </c>
      <c r="AK18" s="33">
        <v>0</v>
      </c>
      <c r="AL18" s="33">
        <v>5.256</v>
      </c>
      <c r="AM18" s="33">
        <v>0.342</v>
      </c>
      <c r="AN18" s="33">
        <v>4.264</v>
      </c>
      <c r="AO18" s="33">
        <v>0.538</v>
      </c>
      <c r="AP18" s="33">
        <v>3.578</v>
      </c>
      <c r="AQ18" s="33">
        <v>0.386</v>
      </c>
      <c r="AR18" s="33">
        <v>3.374</v>
      </c>
      <c r="AS18" s="33">
        <v>0.627</v>
      </c>
      <c r="AT18" s="33">
        <v>3.511</v>
      </c>
      <c r="AU18" s="33">
        <v>0.86</v>
      </c>
      <c r="AV18" s="33">
        <v>2.806</v>
      </c>
      <c r="AW18" s="33">
        <v>0.986</v>
      </c>
      <c r="AX18" s="33">
        <v>2.092</v>
      </c>
      <c r="AY18" s="33">
        <v>0.084</v>
      </c>
      <c r="AZ18" s="33">
        <v>4.432</v>
      </c>
      <c r="BA18" s="19"/>
      <c r="BB18" s="36">
        <f t="shared" si="1"/>
        <v>-69.39900000000002</v>
      </c>
      <c r="BC18" s="34"/>
    </row>
    <row r="19" spans="1:55" ht="15" customHeight="1">
      <c r="A19" s="112" t="s">
        <v>85</v>
      </c>
      <c r="B19" s="113" t="s">
        <v>80</v>
      </c>
      <c r="C19" s="7" t="s">
        <v>75</v>
      </c>
      <c r="D19" s="7" t="s">
        <v>38</v>
      </c>
      <c r="E19" s="33">
        <v>0.204</v>
      </c>
      <c r="F19" s="33">
        <v>0</v>
      </c>
      <c r="G19" s="33">
        <v>0.199</v>
      </c>
      <c r="H19" s="33">
        <v>0</v>
      </c>
      <c r="I19" s="33">
        <v>0.202</v>
      </c>
      <c r="J19" s="33">
        <v>0</v>
      </c>
      <c r="K19" s="33">
        <v>0.206</v>
      </c>
      <c r="L19" s="33">
        <v>0</v>
      </c>
      <c r="M19" s="33">
        <v>0.199</v>
      </c>
      <c r="N19" s="33">
        <v>0</v>
      </c>
      <c r="O19" s="33">
        <v>0.209</v>
      </c>
      <c r="P19" s="33">
        <v>0</v>
      </c>
      <c r="Q19" s="33">
        <v>0.211</v>
      </c>
      <c r="R19" s="33">
        <v>0</v>
      </c>
      <c r="S19" s="33">
        <v>0.204</v>
      </c>
      <c r="T19" s="33">
        <v>0</v>
      </c>
      <c r="U19" s="33">
        <v>0.224</v>
      </c>
      <c r="V19" s="33">
        <v>0</v>
      </c>
      <c r="W19" s="33">
        <v>0.232</v>
      </c>
      <c r="X19" s="33">
        <v>0</v>
      </c>
      <c r="Y19" s="33">
        <v>0.224</v>
      </c>
      <c r="Z19" s="33">
        <v>0</v>
      </c>
      <c r="AA19" s="33">
        <v>0.226</v>
      </c>
      <c r="AB19" s="33">
        <v>0</v>
      </c>
      <c r="AC19" s="33">
        <v>0.228</v>
      </c>
      <c r="AD19" s="33">
        <v>0</v>
      </c>
      <c r="AE19" s="33">
        <v>0.228</v>
      </c>
      <c r="AF19" s="33">
        <v>0</v>
      </c>
      <c r="AG19" s="33">
        <v>0.232</v>
      </c>
      <c r="AH19" s="33">
        <v>0</v>
      </c>
      <c r="AI19" s="33">
        <v>0.233</v>
      </c>
      <c r="AJ19" s="33">
        <v>0</v>
      </c>
      <c r="AK19" s="33">
        <v>0.215</v>
      </c>
      <c r="AL19" s="33">
        <v>0</v>
      </c>
      <c r="AM19" s="33">
        <v>0.209</v>
      </c>
      <c r="AN19" s="33">
        <v>0</v>
      </c>
      <c r="AO19" s="33">
        <v>0.202</v>
      </c>
      <c r="AP19" s="33">
        <v>0</v>
      </c>
      <c r="AQ19" s="33">
        <v>0.205</v>
      </c>
      <c r="AR19" s="33">
        <v>0</v>
      </c>
      <c r="AS19" s="33">
        <v>0.197</v>
      </c>
      <c r="AT19" s="33">
        <v>0</v>
      </c>
      <c r="AU19" s="33">
        <v>0.2</v>
      </c>
      <c r="AV19" s="33">
        <v>0</v>
      </c>
      <c r="AW19" s="33">
        <v>0.2</v>
      </c>
      <c r="AX19" s="33">
        <v>0</v>
      </c>
      <c r="AY19" s="33">
        <v>0.199</v>
      </c>
      <c r="AZ19" s="33">
        <v>0</v>
      </c>
      <c r="BA19" s="19"/>
      <c r="BB19" s="36">
        <f t="shared" si="1"/>
        <v>5.088000000000002</v>
      </c>
      <c r="BC19" s="34"/>
    </row>
    <row r="20" spans="1:55" ht="15" customHeight="1">
      <c r="A20" s="113"/>
      <c r="B20" s="113"/>
      <c r="C20" s="7" t="s">
        <v>76</v>
      </c>
      <c r="D20" s="7" t="s">
        <v>71</v>
      </c>
      <c r="E20" s="33">
        <v>0.113</v>
      </c>
      <c r="F20" s="33">
        <v>0</v>
      </c>
      <c r="G20" s="33">
        <v>0.113</v>
      </c>
      <c r="H20" s="33">
        <v>0</v>
      </c>
      <c r="I20" s="33">
        <v>0.114</v>
      </c>
      <c r="J20" s="33">
        <v>0</v>
      </c>
      <c r="K20" s="33">
        <v>0.113</v>
      </c>
      <c r="L20" s="33">
        <v>0</v>
      </c>
      <c r="M20" s="33">
        <v>0.114</v>
      </c>
      <c r="N20" s="33">
        <v>0</v>
      </c>
      <c r="O20" s="33">
        <v>0.115</v>
      </c>
      <c r="P20" s="33">
        <v>0</v>
      </c>
      <c r="Q20" s="33">
        <v>0.115</v>
      </c>
      <c r="R20" s="33">
        <v>0</v>
      </c>
      <c r="S20" s="33">
        <v>0.113</v>
      </c>
      <c r="T20" s="33">
        <v>0</v>
      </c>
      <c r="U20" s="33">
        <v>0.133</v>
      </c>
      <c r="V20" s="33">
        <v>0</v>
      </c>
      <c r="W20" s="33">
        <v>0.139</v>
      </c>
      <c r="X20" s="33">
        <v>0</v>
      </c>
      <c r="Y20" s="33">
        <v>0.142</v>
      </c>
      <c r="Z20" s="33">
        <v>0</v>
      </c>
      <c r="AA20" s="33">
        <v>0.137</v>
      </c>
      <c r="AB20" s="33">
        <v>0</v>
      </c>
      <c r="AC20" s="33">
        <v>0.137</v>
      </c>
      <c r="AD20" s="33">
        <v>0</v>
      </c>
      <c r="AE20" s="33">
        <v>0.14</v>
      </c>
      <c r="AF20" s="33">
        <v>0</v>
      </c>
      <c r="AG20" s="33">
        <v>0.138</v>
      </c>
      <c r="AH20" s="33">
        <v>0</v>
      </c>
      <c r="AI20" s="33">
        <v>0.137</v>
      </c>
      <c r="AJ20" s="33">
        <v>0</v>
      </c>
      <c r="AK20" s="33">
        <v>0.126</v>
      </c>
      <c r="AL20" s="33">
        <v>0</v>
      </c>
      <c r="AM20" s="33">
        <v>0.11</v>
      </c>
      <c r="AN20" s="33">
        <v>0</v>
      </c>
      <c r="AO20" s="33">
        <v>0.11</v>
      </c>
      <c r="AP20" s="33">
        <v>0</v>
      </c>
      <c r="AQ20" s="33">
        <v>0.113</v>
      </c>
      <c r="AR20" s="33">
        <v>0</v>
      </c>
      <c r="AS20" s="33">
        <v>0.11</v>
      </c>
      <c r="AT20" s="33">
        <v>0</v>
      </c>
      <c r="AU20" s="33">
        <v>0.108</v>
      </c>
      <c r="AV20" s="33">
        <v>0</v>
      </c>
      <c r="AW20" s="33">
        <v>0.108</v>
      </c>
      <c r="AX20" s="33">
        <v>0</v>
      </c>
      <c r="AY20" s="33">
        <v>0.112</v>
      </c>
      <c r="AZ20" s="33">
        <v>0</v>
      </c>
      <c r="BA20" s="19"/>
      <c r="BB20" s="36">
        <f t="shared" si="1"/>
        <v>2.9099999999999997</v>
      </c>
      <c r="BC20" s="34"/>
    </row>
    <row r="21" spans="1:55" ht="15" customHeight="1">
      <c r="A21" s="112" t="s">
        <v>86</v>
      </c>
      <c r="B21" s="113" t="s">
        <v>78</v>
      </c>
      <c r="C21" s="7" t="s">
        <v>75</v>
      </c>
      <c r="D21" s="7" t="s">
        <v>38</v>
      </c>
      <c r="E21" s="33">
        <v>0.1</v>
      </c>
      <c r="F21" s="33">
        <v>0</v>
      </c>
      <c r="G21" s="33">
        <v>0.103</v>
      </c>
      <c r="H21" s="33">
        <v>0</v>
      </c>
      <c r="I21" s="33">
        <v>0.104</v>
      </c>
      <c r="J21" s="33">
        <v>0</v>
      </c>
      <c r="K21" s="33">
        <v>0.102</v>
      </c>
      <c r="L21" s="33">
        <v>0</v>
      </c>
      <c r="M21" s="33">
        <v>0.106</v>
      </c>
      <c r="N21" s="33">
        <v>0</v>
      </c>
      <c r="O21" s="33">
        <v>0.102</v>
      </c>
      <c r="P21" s="33">
        <v>0</v>
      </c>
      <c r="Q21" s="33">
        <v>0.114</v>
      </c>
      <c r="R21" s="33">
        <v>0</v>
      </c>
      <c r="S21" s="33">
        <v>0.154</v>
      </c>
      <c r="T21" s="33">
        <v>0</v>
      </c>
      <c r="U21" s="33">
        <v>0.31</v>
      </c>
      <c r="V21" s="33">
        <v>0</v>
      </c>
      <c r="W21" s="33">
        <v>0.46</v>
      </c>
      <c r="X21" s="33">
        <v>0</v>
      </c>
      <c r="Y21" s="33">
        <v>0.512</v>
      </c>
      <c r="Z21" s="33">
        <v>0</v>
      </c>
      <c r="AA21" s="33">
        <v>0.451</v>
      </c>
      <c r="AB21" s="33">
        <v>0</v>
      </c>
      <c r="AC21" s="33">
        <v>0.464</v>
      </c>
      <c r="AD21" s="33">
        <v>0</v>
      </c>
      <c r="AE21" s="33">
        <v>0.505</v>
      </c>
      <c r="AF21" s="33">
        <v>0</v>
      </c>
      <c r="AG21" s="33">
        <v>0.444</v>
      </c>
      <c r="AH21" s="33">
        <v>0</v>
      </c>
      <c r="AI21" s="33">
        <v>0.434</v>
      </c>
      <c r="AJ21" s="33">
        <v>0</v>
      </c>
      <c r="AK21" s="33">
        <v>0.474</v>
      </c>
      <c r="AL21" s="33">
        <v>0</v>
      </c>
      <c r="AM21" s="33">
        <v>0.464</v>
      </c>
      <c r="AN21" s="33">
        <v>0</v>
      </c>
      <c r="AO21" s="33">
        <v>0.467</v>
      </c>
      <c r="AP21" s="33">
        <v>0</v>
      </c>
      <c r="AQ21" s="33">
        <v>0.466</v>
      </c>
      <c r="AR21" s="33">
        <v>0</v>
      </c>
      <c r="AS21" s="33">
        <v>0.43</v>
      </c>
      <c r="AT21" s="33">
        <v>0</v>
      </c>
      <c r="AU21" s="33">
        <v>0.385</v>
      </c>
      <c r="AV21" s="33">
        <v>0</v>
      </c>
      <c r="AW21" s="33">
        <v>0.287</v>
      </c>
      <c r="AX21" s="33">
        <v>0</v>
      </c>
      <c r="AY21" s="33">
        <v>0.308</v>
      </c>
      <c r="AZ21" s="33">
        <v>0</v>
      </c>
      <c r="BA21" s="19"/>
      <c r="BB21" s="36">
        <f t="shared" si="1"/>
        <v>7.7459999999999996</v>
      </c>
      <c r="BC21" s="34"/>
    </row>
    <row r="22" spans="1:55" ht="15" customHeight="1">
      <c r="A22" s="113"/>
      <c r="B22" s="113"/>
      <c r="C22" s="7" t="s">
        <v>76</v>
      </c>
      <c r="D22" s="7" t="s">
        <v>71</v>
      </c>
      <c r="E22" s="33">
        <v>0.042</v>
      </c>
      <c r="F22" s="33">
        <v>0</v>
      </c>
      <c r="G22" s="33">
        <v>0.043</v>
      </c>
      <c r="H22" s="33">
        <v>0</v>
      </c>
      <c r="I22" s="33">
        <v>0.046</v>
      </c>
      <c r="J22" s="33">
        <v>0</v>
      </c>
      <c r="K22" s="33">
        <v>0.044</v>
      </c>
      <c r="L22" s="33">
        <v>0</v>
      </c>
      <c r="M22" s="33">
        <v>0.047</v>
      </c>
      <c r="N22" s="33">
        <v>0</v>
      </c>
      <c r="O22" s="33">
        <v>0.043</v>
      </c>
      <c r="P22" s="33">
        <v>0</v>
      </c>
      <c r="Q22" s="33">
        <v>0.047</v>
      </c>
      <c r="R22" s="33">
        <v>0</v>
      </c>
      <c r="S22" s="33">
        <v>0.052</v>
      </c>
      <c r="T22" s="33">
        <v>0</v>
      </c>
      <c r="U22" s="33">
        <v>0.156</v>
      </c>
      <c r="V22" s="33">
        <v>0</v>
      </c>
      <c r="W22" s="33">
        <v>0.252</v>
      </c>
      <c r="X22" s="33">
        <v>0</v>
      </c>
      <c r="Y22" s="33">
        <v>0.283</v>
      </c>
      <c r="Z22" s="33">
        <v>0</v>
      </c>
      <c r="AA22" s="33">
        <v>0.252</v>
      </c>
      <c r="AB22" s="33">
        <v>0</v>
      </c>
      <c r="AC22" s="33">
        <v>0.269</v>
      </c>
      <c r="AD22" s="33">
        <v>0</v>
      </c>
      <c r="AE22" s="33">
        <v>0.284</v>
      </c>
      <c r="AF22" s="33">
        <v>0</v>
      </c>
      <c r="AG22" s="33">
        <v>0.245</v>
      </c>
      <c r="AH22" s="33">
        <v>0</v>
      </c>
      <c r="AI22" s="33">
        <v>0.262</v>
      </c>
      <c r="AJ22" s="33">
        <v>0</v>
      </c>
      <c r="AK22" s="33">
        <v>0.275</v>
      </c>
      <c r="AL22" s="33">
        <v>0</v>
      </c>
      <c r="AM22" s="33">
        <v>0.26</v>
      </c>
      <c r="AN22" s="33">
        <v>0</v>
      </c>
      <c r="AO22" s="33">
        <v>0.275</v>
      </c>
      <c r="AP22" s="33">
        <v>0</v>
      </c>
      <c r="AQ22" s="33">
        <v>0.283</v>
      </c>
      <c r="AR22" s="33">
        <v>0</v>
      </c>
      <c r="AS22" s="33">
        <v>0.264</v>
      </c>
      <c r="AT22" s="33">
        <v>0</v>
      </c>
      <c r="AU22" s="33">
        <v>0.24</v>
      </c>
      <c r="AV22" s="33">
        <v>0</v>
      </c>
      <c r="AW22" s="33">
        <v>0.185</v>
      </c>
      <c r="AX22" s="33">
        <v>0</v>
      </c>
      <c r="AY22" s="33">
        <v>0.205</v>
      </c>
      <c r="AZ22" s="33">
        <v>0</v>
      </c>
      <c r="BA22" s="19"/>
      <c r="BB22" s="36">
        <f t="shared" si="1"/>
        <v>4.354</v>
      </c>
      <c r="BC22" s="34"/>
    </row>
    <row r="23" spans="1:52" ht="12.75">
      <c r="A23" s="13"/>
      <c r="B23" s="13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3" ht="12.75">
      <c r="A24" s="13"/>
      <c r="B24" s="13"/>
      <c r="C24" s="12"/>
      <c r="D24" s="12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1:53" ht="12.75">
      <c r="A25" s="13"/>
      <c r="B25" s="13"/>
      <c r="C25" s="12"/>
      <c r="D25" s="12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1:52" ht="12.75">
      <c r="A26" s="13"/>
      <c r="B26" s="13"/>
      <c r="C26" s="12"/>
      <c r="D26" s="12"/>
      <c r="E26" s="13"/>
      <c r="F26" s="78"/>
      <c r="G26" s="13"/>
      <c r="H26" s="78"/>
      <c r="I26" s="13"/>
      <c r="J26" s="78"/>
      <c r="K26" s="13"/>
      <c r="L26" s="78"/>
      <c r="M26" s="13"/>
      <c r="N26" s="7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20.25">
      <c r="A27" s="13"/>
      <c r="B27" s="13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AM27" s="24"/>
      <c r="AN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0:53" s="5" customFormat="1" ht="20.25">
      <c r="J28" s="23"/>
      <c r="K28" s="23"/>
      <c r="L28" s="23"/>
      <c r="M28" s="23"/>
      <c r="N28" s="24"/>
      <c r="O28" s="24"/>
      <c r="P28" s="24"/>
      <c r="Q28" s="24"/>
      <c r="AM28" s="24"/>
      <c r="AN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0:53" s="5" customFormat="1" ht="20.25">
      <c r="J29" s="23"/>
      <c r="K29" s="23"/>
      <c r="L29" s="23"/>
      <c r="M29" s="23"/>
      <c r="N29" s="24"/>
      <c r="O29" s="24"/>
      <c r="P29" s="25"/>
      <c r="Q29" s="24"/>
      <c r="AM29" s="1"/>
      <c r="AN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1" spans="28:29" ht="12.75">
      <c r="AB31" s="2"/>
      <c r="AC31" s="2"/>
    </row>
    <row r="32" spans="26:41" ht="20.25">
      <c r="Z32" s="159"/>
      <c r="AA32" s="160"/>
      <c r="AB32" s="161"/>
      <c r="AC32" s="161"/>
      <c r="AD32" s="3"/>
      <c r="AE32" s="3"/>
      <c r="AF32" s="3"/>
      <c r="AG32" s="3"/>
      <c r="AH32" s="3"/>
      <c r="AI32" s="162"/>
      <c r="AJ32" s="163"/>
      <c r="AK32" s="163"/>
      <c r="AL32" s="163"/>
      <c r="AM32" s="3"/>
      <c r="AN32" s="3"/>
      <c r="AO32" s="3"/>
    </row>
    <row r="33" spans="26:41" ht="20.25">
      <c r="Z33" s="160"/>
      <c r="AA33" s="160"/>
      <c r="AB33" s="161"/>
      <c r="AC33" s="161"/>
      <c r="AD33" s="164"/>
      <c r="AE33" s="164"/>
      <c r="AF33" s="164"/>
      <c r="AG33" s="164"/>
      <c r="AH33" s="164"/>
      <c r="AI33" s="163"/>
      <c r="AJ33" s="163"/>
      <c r="AK33" s="165"/>
      <c r="AL33" s="163"/>
      <c r="AM33" s="3"/>
      <c r="AN33" s="3"/>
      <c r="AO33" s="3"/>
    </row>
    <row r="34" spans="26:41" ht="20.25">
      <c r="Z34" s="3"/>
      <c r="AA34" s="3"/>
      <c r="AB34" s="166"/>
      <c r="AC34" s="166"/>
      <c r="AD34" s="164"/>
      <c r="AE34" s="164"/>
      <c r="AF34" s="164"/>
      <c r="AG34" s="164"/>
      <c r="AH34" s="164"/>
      <c r="AI34" s="3"/>
      <c r="AJ34" s="3"/>
      <c r="AK34" s="3"/>
      <c r="AL34" s="3"/>
      <c r="AM34" s="3"/>
      <c r="AN34" s="3"/>
      <c r="AO34" s="3"/>
    </row>
    <row r="35" spans="26:41" ht="12.75">
      <c r="Z35" s="3"/>
      <c r="AA35" s="3"/>
      <c r="AB35" s="166"/>
      <c r="AC35" s="166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</sheetData>
  <sheetProtection/>
  <mergeCells count="49">
    <mergeCell ref="O7:P7"/>
    <mergeCell ref="Q7:R7"/>
    <mergeCell ref="A21:A22"/>
    <mergeCell ref="B21:B22"/>
    <mergeCell ref="A1:AD1"/>
    <mergeCell ref="A2:AD2"/>
    <mergeCell ref="A3:AD3"/>
    <mergeCell ref="A4:AD4"/>
    <mergeCell ref="A5:AD5"/>
    <mergeCell ref="K7:L7"/>
    <mergeCell ref="D6:D8"/>
    <mergeCell ref="M7:N7"/>
    <mergeCell ref="C6:C8"/>
    <mergeCell ref="A15:A16"/>
    <mergeCell ref="B15:B16"/>
    <mergeCell ref="A17:A18"/>
    <mergeCell ref="B17:B18"/>
    <mergeCell ref="A6:A8"/>
    <mergeCell ref="B6:B8"/>
    <mergeCell ref="A19:A20"/>
    <mergeCell ref="B19:B20"/>
    <mergeCell ref="AG7:AH7"/>
    <mergeCell ref="AY7:AZ7"/>
    <mergeCell ref="A9:A10"/>
    <mergeCell ref="B9:B10"/>
    <mergeCell ref="A11:A12"/>
    <mergeCell ref="B11:B12"/>
    <mergeCell ref="E7:F7"/>
    <mergeCell ref="G7:H7"/>
    <mergeCell ref="AA7:AB7"/>
    <mergeCell ref="I7:J7"/>
    <mergeCell ref="E6:AZ6"/>
    <mergeCell ref="AU7:AV7"/>
    <mergeCell ref="AW7:AX7"/>
    <mergeCell ref="AK7:AL7"/>
    <mergeCell ref="AM7:AN7"/>
    <mergeCell ref="AO7:AP7"/>
    <mergeCell ref="AQ7:AR7"/>
    <mergeCell ref="AE7:AF7"/>
    <mergeCell ref="AC7:AD7"/>
    <mergeCell ref="AI7:AJ7"/>
    <mergeCell ref="BA6:BA8"/>
    <mergeCell ref="S7:T7"/>
    <mergeCell ref="Y7:Z7"/>
    <mergeCell ref="A13:A14"/>
    <mergeCell ref="B13:B14"/>
    <mergeCell ref="AS7:AT7"/>
    <mergeCell ref="U7:V7"/>
    <mergeCell ref="W7:X7"/>
  </mergeCells>
  <printOptions horizontalCentered="1"/>
  <pageMargins left="0.1968503937007874" right="0.1968503937007874" top="0.7874015748031497" bottom="0.3937007874015748" header="0.5118110236220472" footer="0.3937007874015748"/>
  <pageSetup fitToWidth="2" fitToHeight="1" horizontalDpi="600" verticalDpi="600" orientation="landscape" paperSize="9" scale="65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33" sqref="A33:L36"/>
    </sheetView>
  </sheetViews>
  <sheetFormatPr defaultColWidth="9.00390625" defaultRowHeight="12.75"/>
  <cols>
    <col min="8" max="8" width="50.875" style="0" customWidth="1"/>
    <col min="9" max="10" width="12.125" style="0" customWidth="1"/>
    <col min="11" max="11" width="11.125" style="0" customWidth="1"/>
    <col min="12" max="12" width="21.125" style="0" customWidth="1"/>
  </cols>
  <sheetData>
    <row r="1" ht="15.75" customHeight="1">
      <c r="L1" s="37" t="s">
        <v>102</v>
      </c>
    </row>
    <row r="2" ht="15.75" customHeight="1">
      <c r="L2" s="37"/>
    </row>
    <row r="3" ht="15.75" customHeight="1"/>
    <row r="4" ht="15.75" customHeight="1"/>
    <row r="5" spans="1:12" ht="15.75" customHeight="1">
      <c r="A5" s="114" t="s">
        <v>103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5.75" customHeight="1">
      <c r="A6" s="3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.75" customHeight="1">
      <c r="A7" s="116" t="s">
        <v>104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5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.7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.75" customHeight="1" thickBot="1">
      <c r="A10" s="118" t="s">
        <v>105</v>
      </c>
      <c r="B10" s="121"/>
      <c r="C10" s="122"/>
      <c r="D10" s="121"/>
      <c r="E10" s="122"/>
      <c r="F10" s="121"/>
      <c r="G10" s="122"/>
      <c r="H10" s="123" t="s">
        <v>106</v>
      </c>
      <c r="I10" s="126" t="s">
        <v>107</v>
      </c>
      <c r="J10" s="127"/>
      <c r="K10" s="127"/>
      <c r="L10" s="123" t="s">
        <v>108</v>
      </c>
    </row>
    <row r="11" spans="1:12" ht="15.75" customHeight="1">
      <c r="A11" s="119"/>
      <c r="B11" s="128" t="s">
        <v>109</v>
      </c>
      <c r="C11" s="129"/>
      <c r="D11" s="128" t="s">
        <v>110</v>
      </c>
      <c r="E11" s="129"/>
      <c r="F11" s="128" t="s">
        <v>111</v>
      </c>
      <c r="G11" s="129"/>
      <c r="H11" s="124"/>
      <c r="I11" s="130" t="s">
        <v>165</v>
      </c>
      <c r="J11" s="122"/>
      <c r="K11" s="122"/>
      <c r="L11" s="124"/>
    </row>
    <row r="12" spans="1:12" ht="15.75" customHeight="1" thickBot="1">
      <c r="A12" s="119"/>
      <c r="B12" s="133"/>
      <c r="C12" s="134"/>
      <c r="D12" s="133"/>
      <c r="E12" s="134"/>
      <c r="F12" s="133"/>
      <c r="G12" s="134"/>
      <c r="H12" s="124"/>
      <c r="I12" s="131"/>
      <c r="J12" s="132"/>
      <c r="K12" s="132"/>
      <c r="L12" s="124"/>
    </row>
    <row r="13" spans="1:12" ht="15.75" customHeight="1">
      <c r="A13" s="119"/>
      <c r="B13" s="137" t="s">
        <v>112</v>
      </c>
      <c r="C13" s="139" t="s">
        <v>113</v>
      </c>
      <c r="D13" s="137" t="s">
        <v>112</v>
      </c>
      <c r="E13" s="139" t="s">
        <v>113</v>
      </c>
      <c r="F13" s="137" t="s">
        <v>112</v>
      </c>
      <c r="G13" s="139" t="s">
        <v>113</v>
      </c>
      <c r="H13" s="124"/>
      <c r="I13" s="42" t="s">
        <v>114</v>
      </c>
      <c r="J13" s="42" t="s">
        <v>115</v>
      </c>
      <c r="K13" s="42" t="s">
        <v>116</v>
      </c>
      <c r="L13" s="124" t="s">
        <v>108</v>
      </c>
    </row>
    <row r="14" spans="1:12" ht="15.75" customHeight="1" thickBot="1">
      <c r="A14" s="120"/>
      <c r="B14" s="138"/>
      <c r="C14" s="140"/>
      <c r="D14" s="138"/>
      <c r="E14" s="140"/>
      <c r="F14" s="138"/>
      <c r="G14" s="140"/>
      <c r="H14" s="125"/>
      <c r="I14" s="43" t="s">
        <v>117</v>
      </c>
      <c r="J14" s="43" t="s">
        <v>117</v>
      </c>
      <c r="K14" s="43" t="s">
        <v>117</v>
      </c>
      <c r="L14" s="125"/>
    </row>
    <row r="15" spans="1:12" ht="15.75" customHeight="1" thickBot="1">
      <c r="A15" s="44">
        <v>1</v>
      </c>
      <c r="B15" s="45">
        <v>2</v>
      </c>
      <c r="C15" s="45">
        <v>3</v>
      </c>
      <c r="D15" s="45">
        <v>4</v>
      </c>
      <c r="E15" s="45">
        <v>5</v>
      </c>
      <c r="F15" s="45">
        <v>6</v>
      </c>
      <c r="G15" s="45">
        <v>7</v>
      </c>
      <c r="H15" s="45">
        <v>8</v>
      </c>
      <c r="I15" s="45">
        <v>9</v>
      </c>
      <c r="J15" s="45">
        <v>10</v>
      </c>
      <c r="K15" s="45">
        <v>11</v>
      </c>
      <c r="L15" s="46">
        <v>12</v>
      </c>
    </row>
    <row r="16" spans="1:12" ht="15.75" customHeight="1">
      <c r="A16" s="82">
        <v>1</v>
      </c>
      <c r="B16" s="83">
        <v>48.3</v>
      </c>
      <c r="C16" s="83">
        <v>0.5</v>
      </c>
      <c r="D16" s="83"/>
      <c r="E16" s="83"/>
      <c r="F16" s="83"/>
      <c r="G16" s="83"/>
      <c r="H16" s="79" t="s">
        <v>118</v>
      </c>
      <c r="I16" s="88">
        <v>0</v>
      </c>
      <c r="J16" s="88">
        <v>0</v>
      </c>
      <c r="K16" s="88">
        <v>0</v>
      </c>
      <c r="L16" s="135" t="s">
        <v>119</v>
      </c>
    </row>
    <row r="17" spans="1:12" ht="15.75" customHeight="1">
      <c r="A17" s="84">
        <v>1</v>
      </c>
      <c r="B17" s="85">
        <v>48.3</v>
      </c>
      <c r="C17" s="85">
        <v>0.5</v>
      </c>
      <c r="D17" s="85"/>
      <c r="E17" s="85"/>
      <c r="F17" s="85"/>
      <c r="G17" s="85"/>
      <c r="H17" s="80" t="s">
        <v>120</v>
      </c>
      <c r="I17" s="89">
        <v>1.066</v>
      </c>
      <c r="J17" s="89">
        <v>1.408</v>
      </c>
      <c r="K17" s="89">
        <v>1.223</v>
      </c>
      <c r="L17" s="136"/>
    </row>
    <row r="18" spans="1:12" ht="15.75" customHeight="1">
      <c r="A18" s="84">
        <v>1</v>
      </c>
      <c r="B18" s="85">
        <v>48.3</v>
      </c>
      <c r="C18" s="85">
        <v>0.5</v>
      </c>
      <c r="D18" s="85"/>
      <c r="E18" s="85"/>
      <c r="F18" s="85"/>
      <c r="G18" s="85"/>
      <c r="H18" s="80" t="s">
        <v>121</v>
      </c>
      <c r="I18" s="89">
        <v>0.565</v>
      </c>
      <c r="J18" s="89">
        <v>1.086</v>
      </c>
      <c r="K18" s="89">
        <v>0.7</v>
      </c>
      <c r="L18" s="136"/>
    </row>
    <row r="19" spans="1:12" ht="15.75" customHeight="1">
      <c r="A19" s="84">
        <v>1</v>
      </c>
      <c r="B19" s="85">
        <v>48.3</v>
      </c>
      <c r="C19" s="85">
        <v>0.5</v>
      </c>
      <c r="D19" s="85"/>
      <c r="E19" s="85"/>
      <c r="F19" s="85"/>
      <c r="G19" s="85"/>
      <c r="H19" s="80" t="s">
        <v>122</v>
      </c>
      <c r="I19" s="89">
        <v>0</v>
      </c>
      <c r="J19" s="89">
        <v>0</v>
      </c>
      <c r="K19" s="89">
        <v>0</v>
      </c>
      <c r="L19" s="136"/>
    </row>
    <row r="20" spans="1:12" ht="15.75" customHeight="1">
      <c r="A20" s="84">
        <v>1</v>
      </c>
      <c r="B20" s="85">
        <v>48.3</v>
      </c>
      <c r="C20" s="85">
        <v>0.5</v>
      </c>
      <c r="D20" s="85"/>
      <c r="E20" s="85"/>
      <c r="F20" s="85"/>
      <c r="G20" s="85"/>
      <c r="H20" s="80" t="s">
        <v>123</v>
      </c>
      <c r="I20" s="89">
        <v>2.047</v>
      </c>
      <c r="J20" s="89">
        <v>2.182</v>
      </c>
      <c r="K20" s="89">
        <v>1.676</v>
      </c>
      <c r="L20" s="136"/>
    </row>
    <row r="21" spans="1:12" ht="15.75" customHeight="1">
      <c r="A21" s="84">
        <v>1</v>
      </c>
      <c r="B21" s="85">
        <v>48.3</v>
      </c>
      <c r="C21" s="85">
        <v>0.5</v>
      </c>
      <c r="D21" s="85"/>
      <c r="E21" s="85"/>
      <c r="F21" s="85"/>
      <c r="G21" s="85"/>
      <c r="H21" s="80" t="s">
        <v>124</v>
      </c>
      <c r="I21" s="89">
        <v>0.823</v>
      </c>
      <c r="J21" s="89">
        <v>1.691</v>
      </c>
      <c r="K21" s="89">
        <v>1.335</v>
      </c>
      <c r="L21" s="136"/>
    </row>
    <row r="22" spans="1:12" ht="15.75" customHeight="1">
      <c r="A22" s="84">
        <v>1</v>
      </c>
      <c r="B22" s="85">
        <v>48.3</v>
      </c>
      <c r="C22" s="85">
        <v>0.5</v>
      </c>
      <c r="D22" s="85"/>
      <c r="E22" s="85"/>
      <c r="F22" s="85"/>
      <c r="G22" s="85"/>
      <c r="H22" s="80" t="s">
        <v>125</v>
      </c>
      <c r="I22" s="89">
        <v>1.742</v>
      </c>
      <c r="J22" s="89">
        <v>2.592</v>
      </c>
      <c r="K22" s="89">
        <v>2.196</v>
      </c>
      <c r="L22" s="136"/>
    </row>
    <row r="23" spans="1:12" ht="15.75" customHeight="1">
      <c r="A23" s="84">
        <v>1</v>
      </c>
      <c r="B23" s="85">
        <v>48.3</v>
      </c>
      <c r="C23" s="85">
        <v>0.5</v>
      </c>
      <c r="D23" s="85"/>
      <c r="E23" s="85"/>
      <c r="F23" s="85"/>
      <c r="G23" s="85"/>
      <c r="H23" s="80" t="s">
        <v>126</v>
      </c>
      <c r="I23" s="89">
        <v>1.576</v>
      </c>
      <c r="J23" s="89">
        <v>0.282</v>
      </c>
      <c r="K23" s="89">
        <v>1.57</v>
      </c>
      <c r="L23" s="136"/>
    </row>
    <row r="24" spans="1:12" ht="15.75" customHeight="1">
      <c r="A24" s="84"/>
      <c r="B24" s="85"/>
      <c r="C24" s="85"/>
      <c r="D24" s="85"/>
      <c r="E24" s="85"/>
      <c r="F24" s="85">
        <v>49.2</v>
      </c>
      <c r="G24" s="85">
        <v>0.5</v>
      </c>
      <c r="H24" s="80" t="s">
        <v>127</v>
      </c>
      <c r="I24" s="89">
        <v>0</v>
      </c>
      <c r="J24" s="89">
        <v>0</v>
      </c>
      <c r="K24" s="89">
        <v>0</v>
      </c>
      <c r="L24" s="136"/>
    </row>
    <row r="25" spans="1:12" ht="15.75" customHeight="1">
      <c r="A25" s="84"/>
      <c r="B25" s="85"/>
      <c r="C25" s="85"/>
      <c r="D25" s="85"/>
      <c r="E25" s="85"/>
      <c r="F25" s="85">
        <v>49.2</v>
      </c>
      <c r="G25" s="85">
        <v>0.5</v>
      </c>
      <c r="H25" s="80" t="s">
        <v>128</v>
      </c>
      <c r="I25" s="89">
        <v>1.392</v>
      </c>
      <c r="J25" s="89">
        <v>1.331</v>
      </c>
      <c r="K25" s="89">
        <v>0.228</v>
      </c>
      <c r="L25" s="136"/>
    </row>
    <row r="26" spans="1:12" ht="15.75" customHeight="1">
      <c r="A26" s="84"/>
      <c r="B26" s="85"/>
      <c r="C26" s="85"/>
      <c r="D26" s="85"/>
      <c r="E26" s="85"/>
      <c r="F26" s="85">
        <v>49.2</v>
      </c>
      <c r="G26" s="85">
        <v>0.5</v>
      </c>
      <c r="H26" s="80" t="s">
        <v>129</v>
      </c>
      <c r="I26" s="89">
        <v>0.664</v>
      </c>
      <c r="J26" s="89">
        <v>0.629</v>
      </c>
      <c r="K26" s="89">
        <v>0.539</v>
      </c>
      <c r="L26" s="136"/>
    </row>
    <row r="27" spans="1:12" ht="15.75" customHeight="1">
      <c r="A27" s="84">
        <v>2</v>
      </c>
      <c r="B27" s="85">
        <v>48.2</v>
      </c>
      <c r="C27" s="85">
        <v>0.3</v>
      </c>
      <c r="D27" s="85">
        <v>48.9</v>
      </c>
      <c r="E27" s="85">
        <v>20</v>
      </c>
      <c r="F27" s="85"/>
      <c r="G27" s="85"/>
      <c r="H27" s="80" t="s">
        <v>130</v>
      </c>
      <c r="I27" s="89">
        <v>3.116</v>
      </c>
      <c r="J27" s="89">
        <v>2.419</v>
      </c>
      <c r="K27" s="89">
        <v>3.111</v>
      </c>
      <c r="L27" s="47" t="s">
        <v>131</v>
      </c>
    </row>
    <row r="28" spans="1:12" ht="15.75" customHeight="1" thickBot="1">
      <c r="A28" s="86">
        <v>2</v>
      </c>
      <c r="B28" s="87">
        <v>48.2</v>
      </c>
      <c r="C28" s="87">
        <v>0.3</v>
      </c>
      <c r="D28" s="87">
        <v>48.9</v>
      </c>
      <c r="E28" s="87">
        <v>20</v>
      </c>
      <c r="F28" s="87"/>
      <c r="G28" s="87"/>
      <c r="H28" s="81" t="s">
        <v>132</v>
      </c>
      <c r="I28" s="90">
        <v>2.66</v>
      </c>
      <c r="J28" s="90">
        <v>2.651</v>
      </c>
      <c r="K28" s="90">
        <v>2.658</v>
      </c>
      <c r="L28" s="48" t="s">
        <v>133</v>
      </c>
    </row>
    <row r="29" ht="15.75" customHeight="1"/>
    <row r="30" ht="15.75" customHeight="1"/>
    <row r="31" ht="15.75" customHeight="1"/>
    <row r="32" ht="15.75" customHeight="1"/>
    <row r="33" ht="15.75" customHeight="1"/>
    <row r="34" spans="1:12" ht="15.75" customHeight="1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23">
    <mergeCell ref="L16:L26"/>
    <mergeCell ref="B13:B14"/>
    <mergeCell ref="C13:C14"/>
    <mergeCell ref="D13:D14"/>
    <mergeCell ref="E13:E14"/>
    <mergeCell ref="F13:F14"/>
    <mergeCell ref="G13:G14"/>
    <mergeCell ref="D11:E11"/>
    <mergeCell ref="F11:G11"/>
    <mergeCell ref="I11:K12"/>
    <mergeCell ref="B12:C12"/>
    <mergeCell ref="D12:E12"/>
    <mergeCell ref="F12:G12"/>
    <mergeCell ref="A5:L5"/>
    <mergeCell ref="A7:L7"/>
    <mergeCell ref="A10:A14"/>
    <mergeCell ref="B10:C10"/>
    <mergeCell ref="D10:E10"/>
    <mergeCell ref="F10:G10"/>
    <mergeCell ref="H10:H14"/>
    <mergeCell ref="I10:K10"/>
    <mergeCell ref="L10:L14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PageLayoutView="0" workbookViewId="0" topLeftCell="A1">
      <selection activeCell="E24" sqref="E24"/>
    </sheetView>
  </sheetViews>
  <sheetFormatPr defaultColWidth="9.00390625" defaultRowHeight="12.75"/>
  <cols>
    <col min="2" max="2" width="24.75390625" style="0" customWidth="1"/>
    <col min="3" max="3" width="22.00390625" style="0" customWidth="1"/>
    <col min="4" max="4" width="4.375" style="0" customWidth="1"/>
  </cols>
  <sheetData>
    <row r="1" spans="27:29" ht="15.75">
      <c r="AA1" s="37" t="s">
        <v>134</v>
      </c>
      <c r="AB1" s="49"/>
      <c r="AC1" s="49"/>
    </row>
    <row r="2" spans="27:29" ht="15">
      <c r="AA2" s="28"/>
      <c r="AB2" s="29"/>
      <c r="AC2" s="29"/>
    </row>
    <row r="4" spans="1:29" ht="22.5">
      <c r="A4" s="50" t="s">
        <v>166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51"/>
      <c r="X4" s="51"/>
      <c r="Y4" s="51"/>
      <c r="Z4" s="51"/>
      <c r="AA4" s="51"/>
      <c r="AB4" s="51"/>
      <c r="AC4" s="52"/>
    </row>
    <row r="5" spans="1:29" ht="16.5" thickBot="1">
      <c r="A5" s="52"/>
      <c r="B5" s="52"/>
      <c r="C5" s="52"/>
      <c r="D5" s="53"/>
      <c r="E5" s="54"/>
      <c r="F5" s="54"/>
      <c r="G5" s="54"/>
      <c r="H5" s="54"/>
      <c r="I5" s="55"/>
      <c r="J5" s="55"/>
      <c r="K5" s="55"/>
      <c r="L5" s="55"/>
      <c r="M5" s="55"/>
      <c r="N5" s="51"/>
      <c r="O5" s="51"/>
      <c r="P5" s="51"/>
      <c r="Q5" s="51"/>
      <c r="R5" s="56"/>
      <c r="S5" s="51"/>
      <c r="T5" s="51"/>
      <c r="U5" s="51"/>
      <c r="V5" s="51"/>
      <c r="W5" s="51"/>
      <c r="X5" s="51"/>
      <c r="Y5" s="51"/>
      <c r="Z5" s="51"/>
      <c r="AA5" s="51"/>
      <c r="AB5" s="51"/>
      <c r="AC5" s="52"/>
    </row>
    <row r="6" spans="1:29" ht="21.75" customHeight="1">
      <c r="A6" s="147" t="s">
        <v>135</v>
      </c>
      <c r="B6" s="144" t="s">
        <v>136</v>
      </c>
      <c r="C6" s="144" t="s">
        <v>137</v>
      </c>
      <c r="D6" s="144"/>
      <c r="E6" s="141" t="s">
        <v>138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144" t="s">
        <v>3</v>
      </c>
    </row>
    <row r="7" spans="1:29" ht="21.75" customHeight="1">
      <c r="A7" s="148"/>
      <c r="B7" s="145"/>
      <c r="C7" s="145"/>
      <c r="D7" s="145"/>
      <c r="E7" s="57" t="s">
        <v>139</v>
      </c>
      <c r="F7" s="58" t="s">
        <v>140</v>
      </c>
      <c r="G7" s="58" t="s">
        <v>141</v>
      </c>
      <c r="H7" s="58" t="s">
        <v>114</v>
      </c>
      <c r="I7" s="58" t="s">
        <v>142</v>
      </c>
      <c r="J7" s="58" t="s">
        <v>143</v>
      </c>
      <c r="K7" s="58" t="s">
        <v>144</v>
      </c>
      <c r="L7" s="58" t="s">
        <v>145</v>
      </c>
      <c r="M7" s="58" t="s">
        <v>146</v>
      </c>
      <c r="N7" s="58" t="s">
        <v>115</v>
      </c>
      <c r="O7" s="58" t="s">
        <v>147</v>
      </c>
      <c r="P7" s="58" t="s">
        <v>148</v>
      </c>
      <c r="Q7" s="58" t="s">
        <v>149</v>
      </c>
      <c r="R7" s="58" t="s">
        <v>150</v>
      </c>
      <c r="S7" s="58" t="s">
        <v>151</v>
      </c>
      <c r="T7" s="58" t="s">
        <v>152</v>
      </c>
      <c r="U7" s="58" t="s">
        <v>153</v>
      </c>
      <c r="V7" s="58" t="s">
        <v>154</v>
      </c>
      <c r="W7" s="58" t="s">
        <v>155</v>
      </c>
      <c r="X7" s="58" t="s">
        <v>156</v>
      </c>
      <c r="Y7" s="58" t="s">
        <v>116</v>
      </c>
      <c r="Z7" s="58" t="s">
        <v>157</v>
      </c>
      <c r="AA7" s="58" t="s">
        <v>158</v>
      </c>
      <c r="AB7" s="59" t="s">
        <v>159</v>
      </c>
      <c r="AC7" s="145"/>
    </row>
    <row r="8" spans="1:29" ht="19.5" customHeight="1">
      <c r="A8" s="148"/>
      <c r="B8" s="145"/>
      <c r="C8" s="145"/>
      <c r="D8" s="145"/>
      <c r="E8" s="60" t="s">
        <v>4</v>
      </c>
      <c r="F8" s="61" t="s">
        <v>4</v>
      </c>
      <c r="G8" s="61" t="s">
        <v>4</v>
      </c>
      <c r="H8" s="61" t="s">
        <v>4</v>
      </c>
      <c r="I8" s="61" t="s">
        <v>4</v>
      </c>
      <c r="J8" s="61" t="s">
        <v>4</v>
      </c>
      <c r="K8" s="61" t="s">
        <v>4</v>
      </c>
      <c r="L8" s="61" t="s">
        <v>4</v>
      </c>
      <c r="M8" s="61" t="s">
        <v>4</v>
      </c>
      <c r="N8" s="61" t="s">
        <v>4</v>
      </c>
      <c r="O8" s="61" t="s">
        <v>4</v>
      </c>
      <c r="P8" s="61" t="s">
        <v>4</v>
      </c>
      <c r="Q8" s="61" t="s">
        <v>4</v>
      </c>
      <c r="R8" s="61" t="s">
        <v>4</v>
      </c>
      <c r="S8" s="61" t="s">
        <v>4</v>
      </c>
      <c r="T8" s="61" t="s">
        <v>4</v>
      </c>
      <c r="U8" s="61" t="s">
        <v>4</v>
      </c>
      <c r="V8" s="61" t="s">
        <v>4</v>
      </c>
      <c r="W8" s="61" t="s">
        <v>4</v>
      </c>
      <c r="X8" s="61" t="s">
        <v>4</v>
      </c>
      <c r="Y8" s="61" t="s">
        <v>4</v>
      </c>
      <c r="Z8" s="61" t="s">
        <v>4</v>
      </c>
      <c r="AA8" s="61" t="s">
        <v>4</v>
      </c>
      <c r="AB8" s="62" t="s">
        <v>4</v>
      </c>
      <c r="AC8" s="145"/>
    </row>
    <row r="9" spans="1:29" ht="16.5" thickBot="1">
      <c r="A9" s="63">
        <v>1</v>
      </c>
      <c r="B9" s="64">
        <v>2</v>
      </c>
      <c r="C9" s="146">
        <v>3</v>
      </c>
      <c r="D9" s="146"/>
      <c r="E9" s="65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>
        <v>23</v>
      </c>
      <c r="Y9" s="66">
        <v>24</v>
      </c>
      <c r="Z9" s="66">
        <v>25</v>
      </c>
      <c r="AA9" s="66">
        <v>26</v>
      </c>
      <c r="AB9" s="67">
        <v>27</v>
      </c>
      <c r="AC9" s="63">
        <v>28</v>
      </c>
    </row>
    <row r="10" spans="1:29" ht="15.75">
      <c r="A10" s="68">
        <v>1</v>
      </c>
      <c r="B10" s="151" t="s">
        <v>119</v>
      </c>
      <c r="C10" s="153" t="s">
        <v>167</v>
      </c>
      <c r="D10" s="154"/>
      <c r="E10" s="91">
        <v>1.0749600000000001</v>
      </c>
      <c r="F10" s="92">
        <v>1.08288</v>
      </c>
      <c r="G10" s="92">
        <v>1.07784</v>
      </c>
      <c r="H10" s="92">
        <v>1.0655999999999999</v>
      </c>
      <c r="I10" s="92">
        <v>1.0591199999999998</v>
      </c>
      <c r="J10" s="92">
        <v>1.0728</v>
      </c>
      <c r="K10" s="92">
        <v>1.06416</v>
      </c>
      <c r="L10" s="92">
        <v>1.2679200000000002</v>
      </c>
      <c r="M10" s="92">
        <v>1.4306400000000001</v>
      </c>
      <c r="N10" s="92">
        <v>1.4076</v>
      </c>
      <c r="O10" s="92">
        <v>1.4450399999999999</v>
      </c>
      <c r="P10" s="92">
        <v>1.47744</v>
      </c>
      <c r="Q10" s="92">
        <v>1.3471199999999999</v>
      </c>
      <c r="R10" s="92">
        <v>1.39104</v>
      </c>
      <c r="S10" s="92">
        <v>1.34352</v>
      </c>
      <c r="T10" s="92">
        <v>1.2852000000000001</v>
      </c>
      <c r="U10" s="92">
        <v>1.17072</v>
      </c>
      <c r="V10" s="92">
        <v>1.11096</v>
      </c>
      <c r="W10" s="92">
        <v>1.06704</v>
      </c>
      <c r="X10" s="92">
        <v>1.1368800000000001</v>
      </c>
      <c r="Y10" s="92">
        <v>1.2225599999999999</v>
      </c>
      <c r="Z10" s="92">
        <v>1.2319200000000001</v>
      </c>
      <c r="AA10" s="92">
        <v>1.15632</v>
      </c>
      <c r="AB10" s="93">
        <v>1.0951199999999999</v>
      </c>
      <c r="AC10" s="69"/>
    </row>
    <row r="11" spans="1:29" ht="15.75">
      <c r="A11" s="70">
        <v>1</v>
      </c>
      <c r="B11" s="152"/>
      <c r="C11" s="155" t="s">
        <v>168</v>
      </c>
      <c r="D11" s="156"/>
      <c r="E11" s="94">
        <v>0.94464</v>
      </c>
      <c r="F11" s="95">
        <v>1.1692799999999999</v>
      </c>
      <c r="G11" s="95">
        <v>1.15848</v>
      </c>
      <c r="H11" s="95">
        <v>1.16496</v>
      </c>
      <c r="I11" s="95">
        <v>1.16424</v>
      </c>
      <c r="J11" s="95">
        <v>1.07568</v>
      </c>
      <c r="K11" s="95">
        <v>0.38448000000000004</v>
      </c>
      <c r="L11" s="95">
        <v>0.5954400000000001</v>
      </c>
      <c r="M11" s="95">
        <v>0.94176</v>
      </c>
      <c r="N11" s="95">
        <v>1.08216</v>
      </c>
      <c r="O11" s="95">
        <v>0.91872</v>
      </c>
      <c r="P11" s="95">
        <v>1.03896</v>
      </c>
      <c r="Q11" s="95">
        <v>0.9144</v>
      </c>
      <c r="R11" s="95">
        <v>0.9324</v>
      </c>
      <c r="S11" s="95">
        <v>0.91224</v>
      </c>
      <c r="T11" s="95">
        <v>0.6616799999999999</v>
      </c>
      <c r="U11" s="95">
        <v>0.6552</v>
      </c>
      <c r="V11" s="95">
        <v>1.04688</v>
      </c>
      <c r="W11" s="95">
        <v>1.05768</v>
      </c>
      <c r="X11" s="95">
        <v>1.044</v>
      </c>
      <c r="Y11" s="95">
        <v>0.83016</v>
      </c>
      <c r="Z11" s="95">
        <v>1.36152</v>
      </c>
      <c r="AA11" s="95">
        <v>1.25928</v>
      </c>
      <c r="AB11" s="96">
        <v>0.49104000000000003</v>
      </c>
      <c r="AC11" s="71"/>
    </row>
    <row r="12" spans="1:29" ht="16.5" thickBot="1">
      <c r="A12" s="70">
        <v>1</v>
      </c>
      <c r="B12" s="152"/>
      <c r="C12" s="157" t="s">
        <v>121</v>
      </c>
      <c r="D12" s="158"/>
      <c r="E12" s="94">
        <v>0.618</v>
      </c>
      <c r="F12" s="95">
        <v>0.594</v>
      </c>
      <c r="G12" s="95">
        <v>0.6</v>
      </c>
      <c r="H12" s="95">
        <v>0.5652</v>
      </c>
      <c r="I12" s="95">
        <v>0.5244</v>
      </c>
      <c r="J12" s="95">
        <v>0.5136000000000001</v>
      </c>
      <c r="K12" s="95">
        <v>0.5664</v>
      </c>
      <c r="L12" s="95">
        <v>0.708</v>
      </c>
      <c r="M12" s="95">
        <v>0.9936</v>
      </c>
      <c r="N12" s="95">
        <v>1.086</v>
      </c>
      <c r="O12" s="95">
        <v>1.1052</v>
      </c>
      <c r="P12" s="95">
        <v>1.176</v>
      </c>
      <c r="Q12" s="95">
        <v>1.062</v>
      </c>
      <c r="R12" s="95">
        <v>1.1472</v>
      </c>
      <c r="S12" s="95">
        <v>1.0008</v>
      </c>
      <c r="T12" s="95">
        <v>0.7452000000000001</v>
      </c>
      <c r="U12" s="95">
        <v>0.7248</v>
      </c>
      <c r="V12" s="95">
        <v>0.7236</v>
      </c>
      <c r="W12" s="95">
        <v>0.8004</v>
      </c>
      <c r="X12" s="95">
        <v>0.6768</v>
      </c>
      <c r="Y12" s="95">
        <v>0.6996</v>
      </c>
      <c r="Z12" s="95">
        <v>0.684</v>
      </c>
      <c r="AA12" s="95">
        <v>0.588</v>
      </c>
      <c r="AB12" s="96">
        <v>0.5508</v>
      </c>
      <c r="AC12" s="71"/>
    </row>
    <row r="13" spans="1:29" ht="16.5" thickBot="1">
      <c r="A13" s="72"/>
      <c r="B13" s="73"/>
      <c r="C13" s="149" t="s">
        <v>160</v>
      </c>
      <c r="D13" s="150"/>
      <c r="E13" s="74">
        <f aca="true" t="shared" si="0" ref="E13:AB13">SUM(E10:E12)</f>
        <v>2.6376</v>
      </c>
      <c r="F13" s="75">
        <f t="shared" si="0"/>
        <v>2.84616</v>
      </c>
      <c r="G13" s="75">
        <f t="shared" si="0"/>
        <v>2.83632</v>
      </c>
      <c r="H13" s="75">
        <f t="shared" si="0"/>
        <v>2.7957599999999996</v>
      </c>
      <c r="I13" s="75">
        <f t="shared" si="0"/>
        <v>2.7477599999999995</v>
      </c>
      <c r="J13" s="75">
        <f t="shared" si="0"/>
        <v>2.6620800000000004</v>
      </c>
      <c r="K13" s="75">
        <f t="shared" si="0"/>
        <v>2.01504</v>
      </c>
      <c r="L13" s="75">
        <f t="shared" si="0"/>
        <v>2.5713600000000003</v>
      </c>
      <c r="M13" s="75">
        <f t="shared" si="0"/>
        <v>3.3660000000000005</v>
      </c>
      <c r="N13" s="75">
        <f t="shared" si="0"/>
        <v>3.57576</v>
      </c>
      <c r="O13" s="75">
        <f t="shared" si="0"/>
        <v>3.46896</v>
      </c>
      <c r="P13" s="75">
        <f t="shared" si="0"/>
        <v>3.6924</v>
      </c>
      <c r="Q13" s="75">
        <f t="shared" si="0"/>
        <v>3.3235200000000003</v>
      </c>
      <c r="R13" s="75">
        <f t="shared" si="0"/>
        <v>3.4706400000000004</v>
      </c>
      <c r="S13" s="75">
        <f t="shared" si="0"/>
        <v>3.25656</v>
      </c>
      <c r="T13" s="75">
        <f t="shared" si="0"/>
        <v>2.6920800000000003</v>
      </c>
      <c r="U13" s="75">
        <f t="shared" si="0"/>
        <v>2.55072</v>
      </c>
      <c r="V13" s="75">
        <f t="shared" si="0"/>
        <v>2.8814400000000004</v>
      </c>
      <c r="W13" s="75">
        <f t="shared" si="0"/>
        <v>2.9251199999999997</v>
      </c>
      <c r="X13" s="75">
        <f t="shared" si="0"/>
        <v>2.85768</v>
      </c>
      <c r="Y13" s="75">
        <f t="shared" si="0"/>
        <v>2.75232</v>
      </c>
      <c r="Z13" s="75">
        <f t="shared" si="0"/>
        <v>3.2774400000000004</v>
      </c>
      <c r="AA13" s="75">
        <f t="shared" si="0"/>
        <v>3.0036</v>
      </c>
      <c r="AB13" s="76">
        <f t="shared" si="0"/>
        <v>2.13696</v>
      </c>
      <c r="AC13" s="77"/>
    </row>
    <row r="18" spans="14:25" ht="15.75">
      <c r="N18" s="172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</row>
    <row r="19" spans="14:25" ht="12.75"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4:25" ht="12.75"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</sheetData>
  <sheetProtection/>
  <mergeCells count="11">
    <mergeCell ref="C13:D13"/>
    <mergeCell ref="B10:B12"/>
    <mergeCell ref="C10:D10"/>
    <mergeCell ref="C11:D11"/>
    <mergeCell ref="C12:D12"/>
    <mergeCell ref="E6:AB6"/>
    <mergeCell ref="AC6:AC8"/>
    <mergeCell ref="C9:D9"/>
    <mergeCell ref="A6:A8"/>
    <mergeCell ref="B6:B8"/>
    <mergeCell ref="C6:D8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energ</cp:lastModifiedBy>
  <cp:lastPrinted>2020-06-27T04:03:09Z</cp:lastPrinted>
  <dcterms:created xsi:type="dcterms:W3CDTF">2000-12-19T10:26:05Z</dcterms:created>
  <dcterms:modified xsi:type="dcterms:W3CDTF">2020-12-23T04:20:04Z</dcterms:modified>
  <cp:category/>
  <cp:version/>
  <cp:contentType/>
  <cp:contentStatus/>
</cp:coreProperties>
</file>