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150" activeTab="0"/>
  </bookViews>
  <sheets>
    <sheet name="приложение1(мощность)" sheetId="1" r:id="rId1"/>
    <sheet name="приложение 2(энергия)" sheetId="2" r:id="rId2"/>
    <sheet name="Приложение 3(АЧР)" sheetId="3" r:id="rId3"/>
    <sheet name="Приложение 4(ГВО)" sheetId="4" r:id="rId4"/>
  </sheets>
  <definedNames/>
  <calcPr fullCalcOnLoad="1"/>
</workbook>
</file>

<file path=xl/sharedStrings.xml><?xml version="1.0" encoding="utf-8"?>
<sst xmlns="http://schemas.openxmlformats.org/spreadsheetml/2006/main" count="381" uniqueCount="172">
  <si>
    <t>Р</t>
  </si>
  <si>
    <t>Q</t>
  </si>
  <si>
    <t>Наименование присоединения</t>
  </si>
  <si>
    <t>Примечание</t>
  </si>
  <si>
    <t>МВт</t>
  </si>
  <si>
    <t>кВ</t>
  </si>
  <si>
    <t>U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</si>
  <si>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</si>
  <si>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</si>
  <si>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</si>
  <si>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</si>
  <si>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</si>
  <si>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</si>
  <si>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</si>
  <si>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</si>
  <si>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</si>
  <si>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</si>
  <si>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</si>
  <si>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</si>
  <si>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</si>
  <si>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</si>
  <si>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</si>
  <si>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</si>
  <si>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</si>
  <si>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</si>
  <si>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</si>
  <si>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</si>
  <si>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</si>
  <si>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</si>
  <si>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</si>
  <si>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</si>
  <si>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Точка замера/
текущая фиксация присоединения</t>
  </si>
  <si>
    <t>Контролируемый параметр</t>
  </si>
  <si>
    <t>Единица измерения</t>
  </si>
  <si>
    <t>I</t>
  </si>
  <si>
    <t>А</t>
  </si>
  <si>
    <t>ВЕДОМОСТЬ    ПОТРЕБЛЕНИЯ    ЭЛЕКТРИЧЕСКОЙ    ЭНЕРГИИ    ЗА    ЗАМЕРНЫЙ    ДЕНЬ</t>
  </si>
  <si>
    <t>ВЕДОМОСТЬ    ПОТРЕБЛЕНИЯ    ЭЛЕКТРИЧЕСКОЙ    МОЩНОСТИ    ЗА    ЗАМЕРНЫЙ    ДЕНЬ</t>
  </si>
  <si>
    <t>МВт*ч</t>
  </si>
  <si>
    <t>Период замера</t>
  </si>
  <si>
    <t>прием</t>
  </si>
  <si>
    <t>отдача</t>
  </si>
  <si>
    <t>09:00 - 10:00</t>
  </si>
  <si>
    <t>08:00 - 09:00</t>
  </si>
  <si>
    <t>07:00 - 08:00</t>
  </si>
  <si>
    <t>06:00 - 07:00</t>
  </si>
  <si>
    <t>05:00 - 06:00</t>
  </si>
  <si>
    <t>00:00 - 01:00</t>
  </si>
  <si>
    <t>01:00 - 02:00</t>
  </si>
  <si>
    <t>02:00 - 03:00</t>
  </si>
  <si>
    <t>03:00 - 04:00</t>
  </si>
  <si>
    <t>04:00 - 05:00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</si>
  <si>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</si>
  <si>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</si>
  <si>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</si>
  <si>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</si>
  <si>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</si>
  <si>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</si>
  <si>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</si>
  <si>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</si>
  <si>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</si>
  <si>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</si>
  <si>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</si>
  <si>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</si>
  <si>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</si>
  <si>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</si>
  <si>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Приложение 1</t>
  </si>
  <si>
    <t>к Указанию № ____ от _____________2008г.</t>
  </si>
  <si>
    <t>(Наименование потребителя)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</si>
  <si>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</si>
  <si>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</si>
  <si>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t>МВАр*ч</t>
  </si>
  <si>
    <t>Подпись ответственного лица__________________</t>
  </si>
  <si>
    <t>ФИО</t>
  </si>
  <si>
    <t>Приложение №2</t>
  </si>
  <si>
    <t>Приложение №1</t>
  </si>
  <si>
    <t>МВАр</t>
  </si>
  <si>
    <t>Вт</t>
  </si>
  <si>
    <t>ВАр</t>
  </si>
  <si>
    <t>ПС 110/35/6кВ "ГПП-1"
ВЛ-110кВ "СГРЭС-Метзавод 2"</t>
  </si>
  <si>
    <t>Т2  - 6 кВ</t>
  </si>
  <si>
    <t>ПС 110/35/6кВ "ГПП-1"
ВЛ-110кВ "СГРЭС-Метзавод 1"</t>
  </si>
  <si>
    <t>Т1  - 6 кВ</t>
  </si>
  <si>
    <t>Т3  - 6 кВ</t>
  </si>
  <si>
    <t>Т3  - 35 кВ</t>
  </si>
  <si>
    <t>ПС "Электросталь" Ввод 220кВ</t>
  </si>
  <si>
    <t xml:space="preserve">Т1   </t>
  </si>
  <si>
    <t>ПС 35/6кВ "ГПП-2"
ВЛ-35кВ "Серов-ГПП-2-1"</t>
  </si>
  <si>
    <t>ПС 35/6кВ "ГПП-2"
ВЛ-35кВ "Серов-ГПП-2-2"</t>
  </si>
  <si>
    <t>ПС 110/35/6кВ "ГПП-1",   Ввод Т1-6кВ</t>
  </si>
  <si>
    <t>ПС 110/35/6кВ "ГПП-1",   Ввод Т2-6кВ</t>
  </si>
  <si>
    <t>ПС 110/35/6кВ "ГПП-1",   Ввод Т3-6кВ</t>
  </si>
  <si>
    <t>ПС 110/35/6кВ "ГПП-1",   Ввод Т3-35кВ</t>
  </si>
  <si>
    <t>ПС 220/35кВ "Электросталь", Ввод Т1-220кВ</t>
  </si>
  <si>
    <t>ПС 35/6кВ "ГПП-2", РУ-6кВ; ВводТ1-6кВ</t>
  </si>
  <si>
    <t>ПС 35/6кВ "ГПП-2", РУ-6кВ; ВводТ2-6кВ</t>
  </si>
  <si>
    <t>ПАО "Надеждинский металлургический завод"</t>
  </si>
  <si>
    <t>ПС 220/35кВ "Электросталь", ПС 110/35/6кВ "ГПП-1", ПС 35/6кВ "ГПП-2"</t>
  </si>
  <si>
    <t>Волошина С.Н.</t>
  </si>
  <si>
    <r>
      <t>тел.</t>
    </r>
    <r>
      <rPr>
        <u val="single"/>
        <sz val="10"/>
        <rFont val="Arial Cyr"/>
        <family val="0"/>
      </rPr>
      <t>5-39-93</t>
    </r>
  </si>
  <si>
    <t>Положение РПН (ПБВ) ГПП-1 Т-1</t>
  </si>
  <si>
    <t>Положение РПН (ПБВ) ГПП-1 Т-2</t>
  </si>
  <si>
    <t>Положение РПН (ПБВ) ГПП-1 Т-3</t>
  </si>
  <si>
    <t>Положение РПН (ПБВ) ГПП-2 Т-1</t>
  </si>
  <si>
    <t>Положение РПН (ПБВ) ГПП-2 Т-2</t>
  </si>
  <si>
    <t>Положение РПН (ПБВ) ПС Электросталь</t>
  </si>
  <si>
    <t xml:space="preserve">Приложение №3 </t>
  </si>
  <si>
    <t xml:space="preserve">В Е Д О М О С Т Ь </t>
  </si>
  <si>
    <t xml:space="preserve">активных  нагрузок,  подключенных  к  АЧР  ПАО "Надеждинский металлургический завод"
 Наименование организации
</t>
  </si>
  <si>
    <t>Номер очереди АЧР</t>
  </si>
  <si>
    <t>Наименование фидеров и ЛЭП</t>
  </si>
  <si>
    <t>Активная       нагрузка</t>
  </si>
  <si>
    <t>Наименование ПС</t>
  </si>
  <si>
    <t>Уставка  АЧР1</t>
  </si>
  <si>
    <t>Уставка  АЧР2</t>
  </si>
  <si>
    <t>Уставка  СОАЧР</t>
  </si>
  <si>
    <t xml:space="preserve">f, Гц </t>
  </si>
  <si>
    <t xml:space="preserve">t, сек </t>
  </si>
  <si>
    <t>4-00</t>
  </si>
  <si>
    <t>10-00</t>
  </si>
  <si>
    <t>21-00</t>
  </si>
  <si>
    <t>А, мВт</t>
  </si>
  <si>
    <t>яч.70-72 Мех.завод №1</t>
  </si>
  <si>
    <t>ПС  110/35/6  "ГПП-1"</t>
  </si>
  <si>
    <t>яч.2-4 Мех.завод № 2</t>
  </si>
  <si>
    <t>яч.17-19 Мех.завод № 4</t>
  </si>
  <si>
    <t>яч.66-68 Мех.завод №5</t>
  </si>
  <si>
    <t>яч.44 Груп.реактор №2</t>
  </si>
  <si>
    <t>яч.57-59 ПС №1 Город</t>
  </si>
  <si>
    <t>яч.61-63 Эл.печь(ДСП-10)</t>
  </si>
  <si>
    <t>яч.53-55 ПС 6-1</t>
  </si>
  <si>
    <t>яч.41-43 ПС 12-2</t>
  </si>
  <si>
    <t>яч.37-39 ПС 3-2</t>
  </si>
  <si>
    <t>яч.12-14 ПС 4-1</t>
  </si>
  <si>
    <t>АПК</t>
  </si>
  <si>
    <t>ЗРУ-35 кВ агрегата "Печь-ковш" ЭСПЦ</t>
  </si>
  <si>
    <t>яч.3 ПМР-1</t>
  </si>
  <si>
    <t>ЗРУ-6 кВ "Кислородная станция"</t>
  </si>
  <si>
    <r>
      <t xml:space="preserve">Подпись ответственного лица_________________________    </t>
    </r>
    <r>
      <rPr>
        <b/>
        <u val="single"/>
        <sz val="12"/>
        <color indexed="8"/>
        <rFont val="Times New Roman"/>
        <family val="1"/>
      </rPr>
      <t>Волошина С.Н.</t>
    </r>
  </si>
  <si>
    <t>Приложение №4</t>
  </si>
  <si>
    <t>Номер очереди отключения</t>
  </si>
  <si>
    <t>Наименование подстанции</t>
  </si>
  <si>
    <t>Наименование фидеров  и  ЛЭП</t>
  </si>
  <si>
    <t>Активная        нагрузка</t>
  </si>
  <si>
    <t>1-00</t>
  </si>
  <si>
    <t>2-00</t>
  </si>
  <si>
    <t>3-00</t>
  </si>
  <si>
    <t>5-00</t>
  </si>
  <si>
    <t>6-00</t>
  </si>
  <si>
    <t>7-00</t>
  </si>
  <si>
    <t>8-00</t>
  </si>
  <si>
    <t>9-00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</si>
  <si>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</si>
  <si>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</si>
  <si>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</si>
  <si>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</si>
  <si>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</si>
  <si>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</si>
  <si>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</si>
  <si>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</si>
  <si>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</si>
  <si>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</si>
  <si>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22-00</t>
  </si>
  <si>
    <t>23-00</t>
  </si>
  <si>
    <t>24-00</t>
  </si>
  <si>
    <t xml:space="preserve"> Итого:</t>
  </si>
  <si>
    <t>17  июня 2020г.</t>
  </si>
  <si>
    <t>tgφ</t>
  </si>
  <si>
    <t>cosφ</t>
  </si>
  <si>
    <t>17 июня 2020г</t>
  </si>
  <si>
    <t xml:space="preserve"> 17 июня (среда)  2020 года</t>
  </si>
  <si>
    <t>Ведомость  активных нагрузок (ГВО) за замерный день 17 июня (среда) 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</si>
</sst>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</numFmts>
  <fonts count="74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0"/>
    </font>
    <font>
      <sz val="12"/>
      <name val="Arial Cyr"/>
      <family val="2"/>
    </font>
    <font>
      <b/>
      <sz val="1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 Cyr"/>
      <family val="2"/>
    </font>
    <font>
      <u val="single"/>
      <sz val="10"/>
      <name val="Arial Cyr"/>
      <family val="0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Arial Cyr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12" fillId="0" borderId="0" xfId="0" applyNumberFormat="1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/>
    </xf>
    <xf numFmtId="0" fontId="64" fillId="0" borderId="0" xfId="0" applyFont="1" applyAlignment="1">
      <alignment/>
    </xf>
    <xf numFmtId="179" fontId="64" fillId="0" borderId="0" xfId="0" applyNumberFormat="1" applyFont="1" applyAlignment="1">
      <alignment/>
    </xf>
    <xf numFmtId="0" fontId="5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179" fontId="68" fillId="0" borderId="20" xfId="0" applyNumberFormat="1" applyFont="1" applyBorder="1" applyAlignment="1">
      <alignment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79" fontId="68" fillId="0" borderId="10" xfId="0" applyNumberFormat="1" applyFont="1" applyBorder="1" applyAlignment="1">
      <alignment vertical="center" wrapText="1"/>
    </xf>
    <xf numFmtId="179" fontId="15" fillId="0" borderId="10" xfId="0" applyNumberFormat="1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3" fillId="0" borderId="23" xfId="0" applyFont="1" applyBorder="1" applyAlignment="1">
      <alignment vertical="center" wrapText="1"/>
    </xf>
    <xf numFmtId="179" fontId="68" fillId="0" borderId="23" xfId="0" applyNumberFormat="1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9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Fill="1" applyAlignment="1">
      <alignment horizont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vertical="center" wrapText="1"/>
    </xf>
    <xf numFmtId="179" fontId="70" fillId="0" borderId="35" xfId="0" applyNumberFormat="1" applyFont="1" applyFill="1" applyBorder="1" applyAlignment="1">
      <alignment horizontal="center" vertical="center" wrapText="1"/>
    </xf>
    <xf numFmtId="179" fontId="70" fillId="0" borderId="36" xfId="0" applyNumberFormat="1" applyFont="1" applyFill="1" applyBorder="1" applyAlignment="1">
      <alignment horizontal="center" vertical="center" wrapText="1"/>
    </xf>
    <xf numFmtId="179" fontId="70" fillId="0" borderId="37" xfId="0" applyNumberFormat="1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0" borderId="49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7" fillId="0" borderId="53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63" fillId="0" borderId="38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vertical="center" wrapText="1"/>
    </xf>
    <xf numFmtId="0" fontId="70" fillId="0" borderId="59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70" fillId="0" borderId="48" xfId="0" applyFont="1" applyFill="1" applyBorder="1" applyAlignment="1">
      <alignment horizontal="right" vertical="center" wrapText="1"/>
    </xf>
    <xf numFmtId="0" fontId="70" fillId="0" borderId="60" xfId="0" applyFont="1" applyFill="1" applyBorder="1" applyAlignment="1">
      <alignment horizontal="right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vertical="center" wrapText="1"/>
    </xf>
    <xf numFmtId="0" fontId="70" fillId="0" borderId="62" xfId="0" applyFont="1" applyFill="1" applyBorder="1" applyAlignment="1">
      <alignment vertical="center" wrapText="1"/>
    </xf>
    <xf numFmtId="49" fontId="70" fillId="0" borderId="58" xfId="0" applyNumberFormat="1" applyFont="1" applyFill="1" applyBorder="1" applyAlignment="1">
      <alignment vertical="center" wrapText="1"/>
    </xf>
    <xf numFmtId="49" fontId="70" fillId="0" borderId="59" xfId="0" applyNumberFormat="1" applyFont="1" applyFill="1" applyBorder="1" applyAlignment="1">
      <alignment vertical="center" wrapText="1"/>
    </xf>
    <xf numFmtId="179" fontId="17" fillId="0" borderId="15" xfId="0" applyNumberFormat="1" applyFont="1" applyFill="1" applyBorder="1" applyAlignment="1">
      <alignment horizontal="center" vertical="center" wrapText="1"/>
    </xf>
    <xf numFmtId="179" fontId="17" fillId="0" borderId="20" xfId="0" applyNumberFormat="1" applyFont="1" applyFill="1" applyBorder="1" applyAlignment="1">
      <alignment horizontal="center" vertical="center" wrapText="1"/>
    </xf>
    <xf numFmtId="179" fontId="17" fillId="0" borderId="53" xfId="0" applyNumberFormat="1" applyFont="1" applyFill="1" applyBorder="1" applyAlignment="1">
      <alignment horizontal="center" vertical="center" wrapText="1"/>
    </xf>
    <xf numFmtId="179" fontId="17" fillId="0" borderId="12" xfId="0" applyNumberFormat="1" applyFont="1" applyFill="1" applyBorder="1" applyAlignment="1">
      <alignment horizontal="center" vertical="center" wrapText="1"/>
    </xf>
    <xf numFmtId="179" fontId="17" fillId="0" borderId="10" xfId="0" applyNumberFormat="1" applyFont="1" applyFill="1" applyBorder="1" applyAlignment="1">
      <alignment horizontal="center" vertical="center" wrapText="1"/>
    </xf>
    <xf numFmtId="179" fontId="17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tabSelected="1" zoomScale="85" zoomScaleNormal="85" zoomScaleSheetLayoutView="100" zoomScalePageLayoutView="0" workbookViewId="0" topLeftCell="A3">
      <pane xSplit="4" ySplit="9" topLeftCell="E12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AB49" sqref="AB49:AB50"/>
    </sheetView>
  </sheetViews>
  <sheetFormatPr defaultColWidth="9.00390625" defaultRowHeight="12.75"/>
  <cols>
    <col min="1" max="1" width="19.125" style="9" customWidth="1"/>
    <col min="2" max="2" width="17.375" style="9" customWidth="1"/>
    <col min="3" max="3" width="10.375" style="2" customWidth="1"/>
    <col min="4" max="4" width="10.875" style="2" customWidth="1"/>
    <col min="5" max="28" width="6.375" style="1" customWidth="1"/>
    <col min="29" max="29" width="17.625" style="1" customWidth="1"/>
    <col min="30" max="16384" width="9.125" style="1" customWidth="1"/>
  </cols>
  <sheetData>
    <row r="1" ht="12.75">
      <c r="AC1" s="6" t="s">
        <v>66</v>
      </c>
    </row>
    <row r="2" ht="12.75">
      <c r="AC2" s="6" t="s">
        <v>67</v>
      </c>
    </row>
    <row r="3" spans="1:29" ht="15">
      <c r="A3" s="11"/>
      <c r="B3" s="11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 t="s">
        <v>75</v>
      </c>
      <c r="AB3" s="13"/>
      <c r="AC3" s="15"/>
    </row>
    <row r="4" spans="1:29" ht="15">
      <c r="A4" s="11"/>
      <c r="B4" s="11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3"/>
      <c r="AC4" s="15"/>
    </row>
    <row r="5" spans="1:29" ht="15.75">
      <c r="A5" s="106" t="s">
        <v>37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ht="18">
      <c r="A6" s="109" t="s">
        <v>166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18">
      <c r="A7" s="107" t="s">
        <v>96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s="4" customFormat="1" ht="18.75">
      <c r="A8" s="108" t="s">
        <v>68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1:29" s="4" customFormat="1" ht="18">
      <c r="A9" s="107" t="s">
        <v>97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29" ht="19.5" customHeight="1">
      <c r="A10" s="104" t="s">
        <v>2</v>
      </c>
      <c r="B10" s="104" t="s">
        <v>31</v>
      </c>
      <c r="C10" s="104" t="s">
        <v>32</v>
      </c>
      <c r="D10" s="104" t="s">
        <v>33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 t="s">
        <v>3</v>
      </c>
    </row>
    <row r="11" spans="1:29" ht="19.5" customHeight="1">
      <c r="A11" s="105"/>
      <c r="B11" s="105"/>
      <c r="C11" s="104"/>
      <c r="D11" s="104"/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16</v>
      </c>
      <c r="O11" s="16" t="s">
        <v>17</v>
      </c>
      <c r="P11" s="16" t="s">
        <v>18</v>
      </c>
      <c r="Q11" s="16" t="s">
        <v>19</v>
      </c>
      <c r="R11" s="16" t="s">
        <v>20</v>
      </c>
      <c r="S11" s="16" t="s">
        <v>21</v>
      </c>
      <c r="T11" s="16" t="s">
        <v>22</v>
      </c>
      <c r="U11" s="16" t="s">
        <v>23</v>
      </c>
      <c r="V11" s="16" t="s">
        <v>24</v>
      </c>
      <c r="W11" s="16" t="s">
        <v>25</v>
      </c>
      <c r="X11" s="16" t="s">
        <v>26</v>
      </c>
      <c r="Y11" s="16" t="s">
        <v>27</v>
      </c>
      <c r="Z11" s="16" t="s">
        <v>28</v>
      </c>
      <c r="AA11" s="16" t="s">
        <v>29</v>
      </c>
      <c r="AB11" s="16" t="s">
        <v>30</v>
      </c>
      <c r="AC11" s="105"/>
    </row>
    <row r="12" spans="1:29" ht="13.5" customHeight="1">
      <c r="A12" s="17" t="s">
        <v>93</v>
      </c>
      <c r="B12" s="18"/>
      <c r="C12" s="7" t="s">
        <v>6</v>
      </c>
      <c r="D12" s="7" t="s">
        <v>5</v>
      </c>
      <c r="E12" s="10">
        <v>223.18</v>
      </c>
      <c r="F12" s="10">
        <v>223.19</v>
      </c>
      <c r="G12" s="10">
        <v>223.38</v>
      </c>
      <c r="H12" s="10">
        <v>223.75</v>
      </c>
      <c r="I12" s="10">
        <v>224.29</v>
      </c>
      <c r="J12" s="10">
        <v>223.72</v>
      </c>
      <c r="K12" s="10">
        <v>223.37</v>
      </c>
      <c r="L12" s="10">
        <v>223.58</v>
      </c>
      <c r="M12" s="10">
        <v>221.83</v>
      </c>
      <c r="N12" s="10">
        <v>221.79</v>
      </c>
      <c r="O12" s="10">
        <v>220.74</v>
      </c>
      <c r="P12" s="10">
        <v>220.51</v>
      </c>
      <c r="Q12" s="10">
        <v>221.35</v>
      </c>
      <c r="R12" s="10">
        <v>220.48</v>
      </c>
      <c r="S12" s="10">
        <v>221.06</v>
      </c>
      <c r="T12" s="10">
        <v>220.82</v>
      </c>
      <c r="U12" s="10">
        <v>220.45</v>
      </c>
      <c r="V12" s="10">
        <v>220.35</v>
      </c>
      <c r="W12" s="10">
        <v>220.51</v>
      </c>
      <c r="X12" s="10">
        <v>222.09</v>
      </c>
      <c r="Y12" s="10">
        <v>222.92</v>
      </c>
      <c r="Z12" s="10">
        <v>221.56</v>
      </c>
      <c r="AA12" s="10">
        <v>221.76</v>
      </c>
      <c r="AB12" s="10">
        <v>222.1</v>
      </c>
      <c r="AC12" s="19"/>
    </row>
    <row r="13" spans="1:29" ht="12.75">
      <c r="A13" s="17" t="s">
        <v>89</v>
      </c>
      <c r="B13" s="18"/>
      <c r="C13" s="7" t="s">
        <v>6</v>
      </c>
      <c r="D13" s="7" t="s">
        <v>5</v>
      </c>
      <c r="E13" s="10">
        <v>6.3</v>
      </c>
      <c r="F13" s="10">
        <v>6.28</v>
      </c>
      <c r="G13" s="10">
        <v>6.3</v>
      </c>
      <c r="H13" s="10">
        <v>6.32</v>
      </c>
      <c r="I13" s="10">
        <v>6.34</v>
      </c>
      <c r="J13" s="10">
        <v>6.32</v>
      </c>
      <c r="K13" s="10">
        <v>6.31</v>
      </c>
      <c r="L13" s="10">
        <v>6.29</v>
      </c>
      <c r="M13" s="10">
        <v>6.24</v>
      </c>
      <c r="N13" s="10">
        <v>6.24</v>
      </c>
      <c r="O13" s="10">
        <v>6.2</v>
      </c>
      <c r="P13" s="10">
        <v>6.19</v>
      </c>
      <c r="Q13" s="10">
        <v>6.2</v>
      </c>
      <c r="R13" s="10">
        <v>6.15</v>
      </c>
      <c r="S13" s="10">
        <v>6.22</v>
      </c>
      <c r="T13" s="10">
        <v>6.21</v>
      </c>
      <c r="U13" s="10">
        <v>6.2</v>
      </c>
      <c r="V13" s="10">
        <v>6.21</v>
      </c>
      <c r="W13" s="10">
        <v>6.2</v>
      </c>
      <c r="X13" s="10">
        <v>6.26</v>
      </c>
      <c r="Y13" s="10">
        <v>6.3</v>
      </c>
      <c r="Z13" s="10">
        <v>6.24</v>
      </c>
      <c r="AA13" s="10">
        <v>6.3</v>
      </c>
      <c r="AB13" s="10">
        <v>6.27</v>
      </c>
      <c r="AC13" s="19"/>
    </row>
    <row r="14" spans="1:29" ht="12.75">
      <c r="A14" s="17" t="s">
        <v>90</v>
      </c>
      <c r="B14" s="18"/>
      <c r="C14" s="7" t="s">
        <v>6</v>
      </c>
      <c r="D14" s="7" t="s">
        <v>5</v>
      </c>
      <c r="E14" s="10">
        <v>6.22</v>
      </c>
      <c r="F14" s="10">
        <v>6.23</v>
      </c>
      <c r="G14" s="10">
        <v>6.25</v>
      </c>
      <c r="H14" s="10">
        <v>6.26</v>
      </c>
      <c r="I14" s="10">
        <v>6.28</v>
      </c>
      <c r="J14" s="10">
        <v>6.26</v>
      </c>
      <c r="K14" s="10">
        <v>6.26</v>
      </c>
      <c r="L14" s="10">
        <v>6.24</v>
      </c>
      <c r="M14" s="10">
        <v>6.18</v>
      </c>
      <c r="N14" s="10">
        <v>6.2</v>
      </c>
      <c r="O14" s="10">
        <v>6.15</v>
      </c>
      <c r="P14" s="10">
        <v>6.15</v>
      </c>
      <c r="Q14" s="10">
        <v>6.17</v>
      </c>
      <c r="R14" s="10">
        <v>6.15</v>
      </c>
      <c r="S14" s="10">
        <v>6.18</v>
      </c>
      <c r="T14" s="10">
        <v>6.12</v>
      </c>
      <c r="U14" s="10">
        <v>6.15</v>
      </c>
      <c r="V14" s="10">
        <v>6.16</v>
      </c>
      <c r="W14" s="10">
        <v>6.1</v>
      </c>
      <c r="X14" s="10">
        <v>6.21</v>
      </c>
      <c r="Y14" s="10">
        <v>6.23</v>
      </c>
      <c r="Z14" s="10">
        <v>6.16</v>
      </c>
      <c r="AA14" s="10">
        <v>6.22</v>
      </c>
      <c r="AB14" s="10">
        <v>6.2</v>
      </c>
      <c r="AC14" s="19"/>
    </row>
    <row r="15" spans="1:30" ht="12.75">
      <c r="A15" s="17" t="s">
        <v>91</v>
      </c>
      <c r="B15" s="18"/>
      <c r="C15" s="7" t="s">
        <v>6</v>
      </c>
      <c r="D15" s="7" t="s">
        <v>5</v>
      </c>
      <c r="E15" s="10">
        <v>6.23</v>
      </c>
      <c r="F15" s="10">
        <v>6.22</v>
      </c>
      <c r="G15" s="10">
        <v>6.25</v>
      </c>
      <c r="H15" s="10">
        <v>6.26</v>
      </c>
      <c r="I15" s="10">
        <v>6.3</v>
      </c>
      <c r="J15" s="10">
        <v>6.26</v>
      </c>
      <c r="K15" s="10">
        <v>6.28</v>
      </c>
      <c r="L15" s="10">
        <v>6.28</v>
      </c>
      <c r="M15" s="10">
        <v>6.23</v>
      </c>
      <c r="N15" s="10">
        <v>6.24</v>
      </c>
      <c r="O15" s="10">
        <v>6.19</v>
      </c>
      <c r="P15" s="10">
        <v>6.19</v>
      </c>
      <c r="Q15" s="10">
        <v>6.23</v>
      </c>
      <c r="R15" s="10">
        <v>6.19</v>
      </c>
      <c r="S15" s="10">
        <v>6.22</v>
      </c>
      <c r="T15" s="10">
        <v>6.2</v>
      </c>
      <c r="U15" s="10">
        <v>6.18</v>
      </c>
      <c r="V15" s="10">
        <v>6.18</v>
      </c>
      <c r="W15" s="10">
        <v>6.17</v>
      </c>
      <c r="X15" s="10">
        <v>6.24</v>
      </c>
      <c r="Y15" s="10">
        <v>6.28</v>
      </c>
      <c r="Z15" s="10">
        <v>6.23</v>
      </c>
      <c r="AA15" s="10">
        <v>6.25</v>
      </c>
      <c r="AB15" s="10">
        <v>6.24</v>
      </c>
      <c r="AC15" s="19"/>
      <c r="AD15" s="37"/>
    </row>
    <row r="16" spans="1:30" ht="12.75">
      <c r="A16" s="17" t="s">
        <v>92</v>
      </c>
      <c r="B16" s="18"/>
      <c r="C16" s="7" t="s">
        <v>6</v>
      </c>
      <c r="D16" s="7" t="s">
        <v>5</v>
      </c>
      <c r="E16" s="10">
        <v>35.48</v>
      </c>
      <c r="F16" s="10">
        <v>35.39</v>
      </c>
      <c r="G16" s="10">
        <v>35.5</v>
      </c>
      <c r="H16" s="10">
        <v>35.6</v>
      </c>
      <c r="I16" s="10">
        <v>35.78</v>
      </c>
      <c r="J16" s="10">
        <v>35.62</v>
      </c>
      <c r="K16" s="10">
        <v>35.7</v>
      </c>
      <c r="L16" s="10">
        <v>35.68</v>
      </c>
      <c r="M16" s="10">
        <v>35.39</v>
      </c>
      <c r="N16" s="10">
        <v>35.43</v>
      </c>
      <c r="O16" s="10">
        <v>35.21</v>
      </c>
      <c r="P16" s="10">
        <v>35.1</v>
      </c>
      <c r="Q16" s="10">
        <v>35.35</v>
      </c>
      <c r="R16" s="10">
        <v>35.16</v>
      </c>
      <c r="S16" s="10">
        <v>35.31</v>
      </c>
      <c r="T16" s="10">
        <v>35.2</v>
      </c>
      <c r="U16" s="10">
        <v>35.1</v>
      </c>
      <c r="V16" s="10">
        <v>35.09</v>
      </c>
      <c r="W16" s="10">
        <v>35.15</v>
      </c>
      <c r="X16" s="10">
        <v>35.44</v>
      </c>
      <c r="Y16" s="10">
        <v>35.69</v>
      </c>
      <c r="Z16" s="10">
        <v>35.32</v>
      </c>
      <c r="AA16" s="10">
        <v>35.47</v>
      </c>
      <c r="AB16" s="10">
        <v>35.4</v>
      </c>
      <c r="AC16" s="19"/>
      <c r="AD16" s="37"/>
    </row>
    <row r="17" spans="1:30" ht="12.75">
      <c r="A17" s="17" t="s">
        <v>94</v>
      </c>
      <c r="B17" s="18"/>
      <c r="C17" s="7" t="s">
        <v>6</v>
      </c>
      <c r="D17" s="7" t="s">
        <v>5</v>
      </c>
      <c r="E17" s="10">
        <v>6.08</v>
      </c>
      <c r="F17" s="10">
        <v>6.06</v>
      </c>
      <c r="G17" s="10">
        <v>6.08</v>
      </c>
      <c r="H17" s="10">
        <v>6.1</v>
      </c>
      <c r="I17" s="10">
        <v>6.14</v>
      </c>
      <c r="J17" s="10">
        <v>6.1</v>
      </c>
      <c r="K17" s="10">
        <v>6.12</v>
      </c>
      <c r="L17" s="10">
        <v>6.11</v>
      </c>
      <c r="M17" s="10">
        <v>6.05</v>
      </c>
      <c r="N17" s="10">
        <v>6.06</v>
      </c>
      <c r="O17" s="10">
        <v>5.98</v>
      </c>
      <c r="P17" s="10">
        <v>5.96</v>
      </c>
      <c r="Q17" s="10">
        <v>6.02</v>
      </c>
      <c r="R17" s="10">
        <v>6</v>
      </c>
      <c r="S17" s="10">
        <v>6.02</v>
      </c>
      <c r="T17" s="10">
        <v>6</v>
      </c>
      <c r="U17" s="10">
        <v>5.98</v>
      </c>
      <c r="V17" s="10">
        <v>5.97</v>
      </c>
      <c r="W17" s="10">
        <v>6</v>
      </c>
      <c r="X17" s="10">
        <v>6.05</v>
      </c>
      <c r="Y17" s="10">
        <v>6.11</v>
      </c>
      <c r="Z17" s="10">
        <v>6.03</v>
      </c>
      <c r="AA17" s="10">
        <v>6.07</v>
      </c>
      <c r="AB17" s="10">
        <v>6.05</v>
      </c>
      <c r="AC17" s="19"/>
      <c r="AD17" s="37"/>
    </row>
    <row r="18" spans="1:30" ht="12.75">
      <c r="A18" s="17" t="s">
        <v>95</v>
      </c>
      <c r="B18" s="18"/>
      <c r="C18" s="7" t="s">
        <v>6</v>
      </c>
      <c r="D18" s="7" t="s">
        <v>5</v>
      </c>
      <c r="E18" s="10">
        <v>6.07</v>
      </c>
      <c r="F18" s="10">
        <v>6.05</v>
      </c>
      <c r="G18" s="10">
        <v>6.07</v>
      </c>
      <c r="H18" s="10">
        <v>6.09</v>
      </c>
      <c r="I18" s="10">
        <v>6.13</v>
      </c>
      <c r="J18" s="10">
        <v>6.09</v>
      </c>
      <c r="K18" s="10">
        <v>6.11</v>
      </c>
      <c r="L18" s="10">
        <v>6.1</v>
      </c>
      <c r="M18" s="10">
        <v>6.04</v>
      </c>
      <c r="N18" s="10">
        <v>6.05</v>
      </c>
      <c r="O18" s="10">
        <v>5.97</v>
      </c>
      <c r="P18" s="10">
        <v>6.04</v>
      </c>
      <c r="Q18" s="10">
        <v>6.11</v>
      </c>
      <c r="R18" s="10">
        <v>6.08</v>
      </c>
      <c r="S18" s="10">
        <v>6.11</v>
      </c>
      <c r="T18" s="10">
        <v>6.1</v>
      </c>
      <c r="U18" s="10">
        <v>6.07</v>
      </c>
      <c r="V18" s="10">
        <v>6.06</v>
      </c>
      <c r="W18" s="10">
        <v>6.09</v>
      </c>
      <c r="X18" s="10">
        <v>6.14</v>
      </c>
      <c r="Y18" s="10">
        <v>6.1</v>
      </c>
      <c r="Z18" s="10">
        <v>6.02</v>
      </c>
      <c r="AA18" s="10">
        <v>6.06</v>
      </c>
      <c r="AB18" s="10">
        <v>6.05</v>
      </c>
      <c r="AC18" s="19"/>
      <c r="AD18" s="37"/>
    </row>
    <row r="19" spans="1:30" ht="12.75">
      <c r="A19" s="100" t="s">
        <v>85</v>
      </c>
      <c r="B19" s="103" t="s">
        <v>86</v>
      </c>
      <c r="C19" s="7" t="s">
        <v>0</v>
      </c>
      <c r="D19" s="7" t="s">
        <v>4</v>
      </c>
      <c r="E19" s="35">
        <v>0.0528</v>
      </c>
      <c r="F19" s="35">
        <v>0.066</v>
      </c>
      <c r="G19" s="35">
        <v>0.0528</v>
      </c>
      <c r="H19" s="35">
        <v>0.0528</v>
      </c>
      <c r="I19" s="35">
        <v>0.0528</v>
      </c>
      <c r="J19" s="35">
        <v>0.066</v>
      </c>
      <c r="K19" s="35">
        <v>0.0528</v>
      </c>
      <c r="L19" s="35">
        <v>0.0528</v>
      </c>
      <c r="M19" s="35">
        <v>0.0528</v>
      </c>
      <c r="N19" s="35">
        <v>0.0528</v>
      </c>
      <c r="O19" s="35">
        <v>0.066</v>
      </c>
      <c r="P19" s="35">
        <v>0.0528</v>
      </c>
      <c r="Q19" s="35">
        <v>0.0528</v>
      </c>
      <c r="R19" s="35">
        <v>0.0528</v>
      </c>
      <c r="S19" s="35">
        <v>0.0528</v>
      </c>
      <c r="T19" s="35">
        <v>0.0528</v>
      </c>
      <c r="U19" s="35">
        <v>0.0528</v>
      </c>
      <c r="V19" s="35">
        <v>0.0528</v>
      </c>
      <c r="W19" s="35">
        <v>0.066</v>
      </c>
      <c r="X19" s="35">
        <v>0.0528</v>
      </c>
      <c r="Y19" s="35">
        <v>0.0528</v>
      </c>
      <c r="Z19" s="35">
        <v>0.0528</v>
      </c>
      <c r="AA19" s="35">
        <v>0.0528</v>
      </c>
      <c r="AB19" s="35">
        <v>0.0528</v>
      </c>
      <c r="AC19" s="19"/>
      <c r="AD19" s="38">
        <f>SUM(E19:AB19)</f>
        <v>1.3199999999999996</v>
      </c>
    </row>
    <row r="20" spans="1:30" ht="12.75">
      <c r="A20" s="111"/>
      <c r="B20" s="101"/>
      <c r="C20" s="7" t="s">
        <v>1</v>
      </c>
      <c r="D20" s="7" t="s">
        <v>76</v>
      </c>
      <c r="E20" s="10">
        <v>-0.3036</v>
      </c>
      <c r="F20" s="10">
        <v>-0.2904</v>
      </c>
      <c r="G20" s="10">
        <v>-0.3036</v>
      </c>
      <c r="H20" s="10">
        <v>-0.2904</v>
      </c>
      <c r="I20" s="10">
        <v>-0.3036</v>
      </c>
      <c r="J20" s="10">
        <v>-0.2904</v>
      </c>
      <c r="K20" s="10">
        <v>-0.3036</v>
      </c>
      <c r="L20" s="10">
        <v>-0.2904</v>
      </c>
      <c r="M20" s="10">
        <v>-0.2904</v>
      </c>
      <c r="N20" s="10">
        <v>-0.3036</v>
      </c>
      <c r="O20" s="10">
        <v>-0.2904</v>
      </c>
      <c r="P20" s="10">
        <v>-0.3036</v>
      </c>
      <c r="Q20" s="10">
        <v>-0.2904</v>
      </c>
      <c r="R20" s="10">
        <v>-0.3036</v>
      </c>
      <c r="S20" s="10">
        <v>-0.2904</v>
      </c>
      <c r="T20" s="10">
        <v>-0.2904</v>
      </c>
      <c r="U20" s="10">
        <v>-0.3036</v>
      </c>
      <c r="V20" s="10">
        <v>-0.2904</v>
      </c>
      <c r="W20" s="10">
        <v>-0.2904</v>
      </c>
      <c r="X20" s="10">
        <v>-0.3036</v>
      </c>
      <c r="Y20" s="10">
        <v>-0.2904</v>
      </c>
      <c r="Z20" s="10">
        <v>-0.3036</v>
      </c>
      <c r="AA20" s="10">
        <v>-0.3036</v>
      </c>
      <c r="AB20" s="10">
        <v>-0.2904</v>
      </c>
      <c r="AC20" s="19"/>
      <c r="AD20" s="38">
        <f>SUM(E20:AB20)</f>
        <v>-7.114800000000001</v>
      </c>
    </row>
    <row r="21" spans="1:30" ht="12.75">
      <c r="A21" s="111"/>
      <c r="B21" s="101"/>
      <c r="C21" s="7" t="s">
        <v>34</v>
      </c>
      <c r="D21" s="7" t="s">
        <v>35</v>
      </c>
      <c r="E21" s="10">
        <f>IF(OR(E12=0,E19=0),0,ABS(1000*E19/(SQRT(3)*E12*COS(ATAN(E20/E19)))))</f>
        <v>0.7971797932098325</v>
      </c>
      <c r="F21" s="10">
        <f aca="true" t="shared" si="0" ref="F21:AB21">IF(OR(F12=0,F19=0),0,ABS(1000*F19/(SQRT(3)*F12*COS(ATAN(F20/F19)))))</f>
        <v>0.7703666311515</v>
      </c>
      <c r="G21" s="10">
        <f t="shared" si="0"/>
        <v>0.7964660499980771</v>
      </c>
      <c r="H21" s="10">
        <f t="shared" si="0"/>
        <v>0.7616146021592244</v>
      </c>
      <c r="I21" s="10">
        <f t="shared" si="0"/>
        <v>0.7932345902562328</v>
      </c>
      <c r="J21" s="10">
        <f t="shared" si="0"/>
        <v>0.7685416073963135</v>
      </c>
      <c r="K21" s="10">
        <f t="shared" si="0"/>
        <v>0.7965017068029299</v>
      </c>
      <c r="L21" s="10">
        <f t="shared" si="0"/>
        <v>0.7621936990478864</v>
      </c>
      <c r="M21" s="10">
        <f t="shared" si="0"/>
        <v>0.7682065871754336</v>
      </c>
      <c r="N21" s="10">
        <f t="shared" si="0"/>
        <v>0.802175870186079</v>
      </c>
      <c r="O21" s="10">
        <f t="shared" si="0"/>
        <v>0.7789169539127627</v>
      </c>
      <c r="P21" s="10">
        <f t="shared" si="0"/>
        <v>0.8068322808424582</v>
      </c>
      <c r="Q21" s="10">
        <f t="shared" si="0"/>
        <v>0.7698724519228664</v>
      </c>
      <c r="R21" s="10">
        <f t="shared" si="0"/>
        <v>0.8069420638995395</v>
      </c>
      <c r="S21" s="10">
        <f t="shared" si="0"/>
        <v>0.7708824175930807</v>
      </c>
      <c r="T21" s="10">
        <f t="shared" si="0"/>
        <v>0.7717202573730932</v>
      </c>
      <c r="U21" s="10">
        <f t="shared" si="0"/>
        <v>0.8070518768363368</v>
      </c>
      <c r="V21" s="10">
        <f t="shared" si="0"/>
        <v>0.7733663137423484</v>
      </c>
      <c r="W21" s="10">
        <f t="shared" si="0"/>
        <v>0.779729392801702</v>
      </c>
      <c r="X21" s="10">
        <f t="shared" si="0"/>
        <v>0.8010922880299449</v>
      </c>
      <c r="Y21" s="10">
        <f t="shared" si="0"/>
        <v>0.764450328517524</v>
      </c>
      <c r="Z21" s="10">
        <f t="shared" si="0"/>
        <v>0.8030086037577652</v>
      </c>
      <c r="AA21" s="10">
        <f t="shared" si="0"/>
        <v>0.802284389649037</v>
      </c>
      <c r="AB21" s="10">
        <f t="shared" si="0"/>
        <v>0.7672727025354634</v>
      </c>
      <c r="AC21" s="19"/>
      <c r="AD21" s="38"/>
    </row>
    <row r="22" spans="1:30" ht="12.75">
      <c r="A22" s="111"/>
      <c r="B22" s="101"/>
      <c r="C22" s="7" t="s">
        <v>69</v>
      </c>
      <c r="D22" s="7"/>
      <c r="E22" s="10">
        <f>E20/E19</f>
        <v>-5.75</v>
      </c>
      <c r="F22" s="10">
        <f aca="true" t="shared" si="1" ref="F22:AB22">F20/F19</f>
        <v>-4.3999999999999995</v>
      </c>
      <c r="G22" s="10">
        <f t="shared" si="1"/>
        <v>-5.75</v>
      </c>
      <c r="H22" s="10">
        <f t="shared" si="1"/>
        <v>-5.5</v>
      </c>
      <c r="I22" s="10">
        <f t="shared" si="1"/>
        <v>-5.75</v>
      </c>
      <c r="J22" s="10">
        <f t="shared" si="1"/>
        <v>-4.3999999999999995</v>
      </c>
      <c r="K22" s="10">
        <f t="shared" si="1"/>
        <v>-5.75</v>
      </c>
      <c r="L22" s="10">
        <f t="shared" si="1"/>
        <v>-5.5</v>
      </c>
      <c r="M22" s="10">
        <f t="shared" si="1"/>
        <v>-5.5</v>
      </c>
      <c r="N22" s="10">
        <f t="shared" si="1"/>
        <v>-5.75</v>
      </c>
      <c r="O22" s="10">
        <f t="shared" si="1"/>
        <v>-4.3999999999999995</v>
      </c>
      <c r="P22" s="10">
        <f t="shared" si="1"/>
        <v>-5.75</v>
      </c>
      <c r="Q22" s="10">
        <f t="shared" si="1"/>
        <v>-5.5</v>
      </c>
      <c r="R22" s="10">
        <f t="shared" si="1"/>
        <v>-5.75</v>
      </c>
      <c r="S22" s="10">
        <f t="shared" si="1"/>
        <v>-5.5</v>
      </c>
      <c r="T22" s="10">
        <f t="shared" si="1"/>
        <v>-5.5</v>
      </c>
      <c r="U22" s="10">
        <f t="shared" si="1"/>
        <v>-5.75</v>
      </c>
      <c r="V22" s="10">
        <f t="shared" si="1"/>
        <v>-5.5</v>
      </c>
      <c r="W22" s="10">
        <f t="shared" si="1"/>
        <v>-4.3999999999999995</v>
      </c>
      <c r="X22" s="10">
        <f t="shared" si="1"/>
        <v>-5.75</v>
      </c>
      <c r="Y22" s="10">
        <f t="shared" si="1"/>
        <v>-5.5</v>
      </c>
      <c r="Z22" s="10">
        <f t="shared" si="1"/>
        <v>-5.75</v>
      </c>
      <c r="AA22" s="10">
        <f t="shared" si="1"/>
        <v>-5.75</v>
      </c>
      <c r="AB22" s="10">
        <f t="shared" si="1"/>
        <v>-5.5</v>
      </c>
      <c r="AC22" s="19"/>
      <c r="AD22" s="38"/>
    </row>
    <row r="23" spans="1:30" ht="12.75">
      <c r="A23" s="112"/>
      <c r="B23" s="102"/>
      <c r="C23" s="7" t="s">
        <v>70</v>
      </c>
      <c r="D23" s="7"/>
      <c r="E23" s="10">
        <f aca="true" t="shared" si="2" ref="E23:AB23">COS(ATAN(E22))</f>
        <v>0.17134117475124772</v>
      </c>
      <c r="F23" s="10">
        <f t="shared" si="2"/>
        <v>0.22162110358896822</v>
      </c>
      <c r="G23" s="10">
        <f t="shared" si="2"/>
        <v>0.17134117475124772</v>
      </c>
      <c r="H23" s="10">
        <f t="shared" si="2"/>
        <v>0.17888543819998307</v>
      </c>
      <c r="I23" s="10">
        <f t="shared" si="2"/>
        <v>0.17134117475124772</v>
      </c>
      <c r="J23" s="10">
        <f t="shared" si="2"/>
        <v>0.22162110358896822</v>
      </c>
      <c r="K23" s="10">
        <f t="shared" si="2"/>
        <v>0.17134117475124772</v>
      </c>
      <c r="L23" s="10">
        <f t="shared" si="2"/>
        <v>0.17888543819998307</v>
      </c>
      <c r="M23" s="10">
        <f t="shared" si="2"/>
        <v>0.17888543819998307</v>
      </c>
      <c r="N23" s="10">
        <f t="shared" si="2"/>
        <v>0.17134117475124772</v>
      </c>
      <c r="O23" s="10">
        <f t="shared" si="2"/>
        <v>0.22162110358896822</v>
      </c>
      <c r="P23" s="10">
        <f t="shared" si="2"/>
        <v>0.17134117475124772</v>
      </c>
      <c r="Q23" s="10">
        <f t="shared" si="2"/>
        <v>0.17888543819998307</v>
      </c>
      <c r="R23" s="10">
        <f t="shared" si="2"/>
        <v>0.17134117475124772</v>
      </c>
      <c r="S23" s="10">
        <f t="shared" si="2"/>
        <v>0.17888543819998307</v>
      </c>
      <c r="T23" s="10">
        <f t="shared" si="2"/>
        <v>0.17888543819998307</v>
      </c>
      <c r="U23" s="10">
        <f t="shared" si="2"/>
        <v>0.17134117475124772</v>
      </c>
      <c r="V23" s="10">
        <f t="shared" si="2"/>
        <v>0.17888543819998307</v>
      </c>
      <c r="W23" s="10">
        <f t="shared" si="2"/>
        <v>0.22162110358896822</v>
      </c>
      <c r="X23" s="10">
        <f t="shared" si="2"/>
        <v>0.17134117475124772</v>
      </c>
      <c r="Y23" s="10">
        <f t="shared" si="2"/>
        <v>0.17888543819998307</v>
      </c>
      <c r="Z23" s="10">
        <f t="shared" si="2"/>
        <v>0.17134117475124772</v>
      </c>
      <c r="AA23" s="10">
        <f t="shared" si="2"/>
        <v>0.17134117475124772</v>
      </c>
      <c r="AB23" s="10">
        <f t="shared" si="2"/>
        <v>0.17888543819998307</v>
      </c>
      <c r="AC23" s="19"/>
      <c r="AD23" s="38"/>
    </row>
    <row r="24" spans="1:30" ht="12.75" customHeight="1">
      <c r="A24" s="100" t="s">
        <v>81</v>
      </c>
      <c r="B24" s="103" t="s">
        <v>82</v>
      </c>
      <c r="C24" s="7" t="s">
        <v>0</v>
      </c>
      <c r="D24" s="7" t="s">
        <v>4</v>
      </c>
      <c r="E24" s="10">
        <v>3.6768</v>
      </c>
      <c r="F24" s="10">
        <v>3.4224</v>
      </c>
      <c r="G24" s="10">
        <v>2.9904</v>
      </c>
      <c r="H24" s="10">
        <v>2.4144</v>
      </c>
      <c r="I24" s="10">
        <v>2.256</v>
      </c>
      <c r="J24" s="10">
        <v>2.8176</v>
      </c>
      <c r="K24" s="10">
        <v>3.3408</v>
      </c>
      <c r="L24" s="10">
        <v>4.6464</v>
      </c>
      <c r="M24" s="10">
        <v>4.3872</v>
      </c>
      <c r="N24" s="10">
        <v>3.9024</v>
      </c>
      <c r="O24" s="10">
        <v>4.5072</v>
      </c>
      <c r="P24" s="10">
        <v>4.5168</v>
      </c>
      <c r="Q24" s="10">
        <v>4.9872</v>
      </c>
      <c r="R24" s="10">
        <v>4.9632</v>
      </c>
      <c r="S24" s="10">
        <v>3.8448</v>
      </c>
      <c r="T24" s="10">
        <v>3.1968</v>
      </c>
      <c r="U24" s="10">
        <v>3.3888000000000003</v>
      </c>
      <c r="V24" s="10">
        <v>3.4991999999999996</v>
      </c>
      <c r="W24" s="10">
        <v>3.4368000000000003</v>
      </c>
      <c r="X24" s="10">
        <v>4.0704</v>
      </c>
      <c r="Y24" s="10">
        <v>3.2016</v>
      </c>
      <c r="Z24" s="10">
        <v>3.1391999999999998</v>
      </c>
      <c r="AA24" s="10">
        <v>2.5104</v>
      </c>
      <c r="AB24" s="10">
        <v>2.6208</v>
      </c>
      <c r="AC24" s="19"/>
      <c r="AD24" s="38">
        <f>SUM(E24:AB24)</f>
        <v>85.73760000000003</v>
      </c>
    </row>
    <row r="25" spans="1:30" ht="12.75">
      <c r="A25" s="101"/>
      <c r="B25" s="101"/>
      <c r="C25" s="7" t="s">
        <v>1</v>
      </c>
      <c r="D25" s="7" t="s">
        <v>76</v>
      </c>
      <c r="E25" s="10">
        <v>2.3664</v>
      </c>
      <c r="F25" s="10">
        <v>2.0736</v>
      </c>
      <c r="G25" s="10">
        <v>2.0544000000000002</v>
      </c>
      <c r="H25" s="10">
        <v>2.1984</v>
      </c>
      <c r="I25" s="10">
        <v>2.0016</v>
      </c>
      <c r="J25" s="10">
        <v>2.1456</v>
      </c>
      <c r="K25" s="10">
        <v>2.0448</v>
      </c>
      <c r="L25" s="10">
        <v>3.0191999999999997</v>
      </c>
      <c r="M25" s="10">
        <v>3.4464</v>
      </c>
      <c r="N25" s="10">
        <v>3.0671999999999997</v>
      </c>
      <c r="O25" s="10">
        <v>3.2112</v>
      </c>
      <c r="P25" s="10">
        <v>2.952</v>
      </c>
      <c r="Q25" s="10">
        <v>3.3984</v>
      </c>
      <c r="R25" s="10">
        <v>3.5184</v>
      </c>
      <c r="S25" s="10">
        <v>2.6592</v>
      </c>
      <c r="T25" s="10">
        <v>2.6736</v>
      </c>
      <c r="U25" s="10">
        <v>2.8272</v>
      </c>
      <c r="V25" s="10">
        <v>2.5584000000000002</v>
      </c>
      <c r="W25" s="10">
        <v>1.8816</v>
      </c>
      <c r="X25" s="10">
        <v>2.6928</v>
      </c>
      <c r="Y25" s="10">
        <v>2.472</v>
      </c>
      <c r="Z25" s="10">
        <v>2.4671999999999996</v>
      </c>
      <c r="AA25" s="10">
        <v>1.9104</v>
      </c>
      <c r="AB25" s="10">
        <v>1.8576</v>
      </c>
      <c r="AC25" s="19"/>
      <c r="AD25" s="38">
        <f>SUM(E25:AB25)</f>
        <v>61.49759999999999</v>
      </c>
    </row>
    <row r="26" spans="1:30" ht="12.75">
      <c r="A26" s="101"/>
      <c r="B26" s="101"/>
      <c r="C26" s="7" t="s">
        <v>34</v>
      </c>
      <c r="D26" s="7" t="s">
        <v>35</v>
      </c>
      <c r="E26" s="10">
        <f>IF(OR(E13=0,E24=0),0,ABS(1000*E24/(SQRT(3)*E13*COS(ATAN(E25/E24)))))</f>
        <v>400.7080656695947</v>
      </c>
      <c r="F26" s="10">
        <f aca="true" t="shared" si="3" ref="F26:AB26">IF(OR(F13=0,F24=0),0,ABS(1000*F24/(SQRT(3)*F13*COS(ATAN(F25/F24)))))</f>
        <v>367.88423849573604</v>
      </c>
      <c r="G26" s="10">
        <f t="shared" si="3"/>
        <v>332.4888713690703</v>
      </c>
      <c r="H26" s="10">
        <f t="shared" si="3"/>
        <v>298.2960743776296</v>
      </c>
      <c r="I26" s="10">
        <f t="shared" si="3"/>
        <v>274.6463766527795</v>
      </c>
      <c r="J26" s="10">
        <f t="shared" si="3"/>
        <v>323.529446381397</v>
      </c>
      <c r="K26" s="10">
        <f t="shared" si="3"/>
        <v>358.38774401595026</v>
      </c>
      <c r="L26" s="10">
        <f t="shared" si="3"/>
        <v>508.61651819939243</v>
      </c>
      <c r="M26" s="10">
        <f t="shared" si="3"/>
        <v>516.1914847371926</v>
      </c>
      <c r="N26" s="10">
        <f t="shared" si="3"/>
        <v>459.24429821587006</v>
      </c>
      <c r="O26" s="10">
        <f t="shared" si="3"/>
        <v>515.344306675136</v>
      </c>
      <c r="P26" s="10">
        <f t="shared" si="3"/>
        <v>503.2838387679571</v>
      </c>
      <c r="Q26" s="10">
        <f t="shared" si="3"/>
        <v>561.9857760539787</v>
      </c>
      <c r="R26" s="10">
        <f t="shared" si="3"/>
        <v>571.1345392353667</v>
      </c>
      <c r="S26" s="10">
        <f t="shared" si="3"/>
        <v>433.9231143128176</v>
      </c>
      <c r="T26" s="10">
        <f t="shared" si="3"/>
        <v>387.45254394717205</v>
      </c>
      <c r="U26" s="10">
        <f t="shared" si="3"/>
        <v>410.968937051992</v>
      </c>
      <c r="V26" s="10">
        <f t="shared" si="3"/>
        <v>403.0036509928416</v>
      </c>
      <c r="W26" s="10">
        <f t="shared" si="3"/>
        <v>364.8634371700716</v>
      </c>
      <c r="X26" s="10">
        <f t="shared" si="3"/>
        <v>450.1215356434572</v>
      </c>
      <c r="Y26" s="10">
        <f t="shared" si="3"/>
        <v>370.6842195553543</v>
      </c>
      <c r="Z26" s="10">
        <f t="shared" si="3"/>
        <v>369.4208912227283</v>
      </c>
      <c r="AA26" s="10">
        <f t="shared" si="3"/>
        <v>289.1001076790099</v>
      </c>
      <c r="AB26" s="10">
        <f t="shared" si="3"/>
        <v>295.7987457119962</v>
      </c>
      <c r="AC26" s="19"/>
      <c r="AD26" s="38"/>
    </row>
    <row r="27" spans="1:30" ht="12.75">
      <c r="A27" s="101"/>
      <c r="B27" s="101"/>
      <c r="C27" s="7" t="s">
        <v>69</v>
      </c>
      <c r="D27" s="7"/>
      <c r="E27" s="10">
        <f aca="true" t="shared" si="4" ref="E27:AB27">E25/E24</f>
        <v>0.643603133159269</v>
      </c>
      <c r="F27" s="10">
        <f t="shared" si="4"/>
        <v>0.605890603085554</v>
      </c>
      <c r="G27" s="10">
        <f t="shared" si="4"/>
        <v>0.6869983948635634</v>
      </c>
      <c r="H27" s="10">
        <f t="shared" si="4"/>
        <v>0.9105367793240556</v>
      </c>
      <c r="I27" s="10">
        <f t="shared" si="4"/>
        <v>0.8872340425531915</v>
      </c>
      <c r="J27" s="10">
        <f t="shared" si="4"/>
        <v>0.7614991482112435</v>
      </c>
      <c r="K27" s="10">
        <f t="shared" si="4"/>
        <v>0.6120689655172413</v>
      </c>
      <c r="L27" s="10">
        <f t="shared" si="4"/>
        <v>0.649793388429752</v>
      </c>
      <c r="M27" s="10">
        <f t="shared" si="4"/>
        <v>0.7855579868708972</v>
      </c>
      <c r="N27" s="10">
        <f t="shared" si="4"/>
        <v>0.7859778597785977</v>
      </c>
      <c r="O27" s="10">
        <f t="shared" si="4"/>
        <v>0.7124600638977635</v>
      </c>
      <c r="P27" s="10">
        <f t="shared" si="4"/>
        <v>0.6535600425079703</v>
      </c>
      <c r="Q27" s="10">
        <f t="shared" si="4"/>
        <v>0.6814244465832532</v>
      </c>
      <c r="R27" s="10">
        <f t="shared" si="4"/>
        <v>0.7088974854932303</v>
      </c>
      <c r="S27" s="10">
        <f t="shared" si="4"/>
        <v>0.6916354556803994</v>
      </c>
      <c r="T27" s="10">
        <f t="shared" si="4"/>
        <v>0.8363363363363363</v>
      </c>
      <c r="U27" s="10">
        <f t="shared" si="4"/>
        <v>0.8342776203966005</v>
      </c>
      <c r="V27" s="10">
        <f t="shared" si="4"/>
        <v>0.7311385459533609</v>
      </c>
      <c r="W27" s="10">
        <f t="shared" si="4"/>
        <v>0.547486033519553</v>
      </c>
      <c r="X27" s="10">
        <f t="shared" si="4"/>
        <v>0.6615566037735849</v>
      </c>
      <c r="Y27" s="10">
        <f t="shared" si="4"/>
        <v>0.7721139430284858</v>
      </c>
      <c r="Z27" s="10">
        <f t="shared" si="4"/>
        <v>0.7859327217125381</v>
      </c>
      <c r="AA27" s="10">
        <f t="shared" si="4"/>
        <v>0.7609942638623327</v>
      </c>
      <c r="AB27" s="10">
        <f t="shared" si="4"/>
        <v>0.7087912087912087</v>
      </c>
      <c r="AC27" s="19"/>
      <c r="AD27" s="38"/>
    </row>
    <row r="28" spans="1:30" ht="12.75">
      <c r="A28" s="102"/>
      <c r="B28" s="102"/>
      <c r="C28" s="7" t="s">
        <v>70</v>
      </c>
      <c r="D28" s="7"/>
      <c r="E28" s="10">
        <f aca="true" t="shared" si="5" ref="E28:AB28">COS(ATAN(E27))</f>
        <v>0.8408930169249094</v>
      </c>
      <c r="F28" s="10">
        <f t="shared" si="5"/>
        <v>0.8552622722942363</v>
      </c>
      <c r="G28" s="10">
        <f t="shared" si="5"/>
        <v>0.8242348883645545</v>
      </c>
      <c r="H28" s="10">
        <f t="shared" si="5"/>
        <v>0.7394077168234067</v>
      </c>
      <c r="I28" s="10">
        <f t="shared" si="5"/>
        <v>0.7480236624113855</v>
      </c>
      <c r="J28" s="10">
        <f t="shared" si="5"/>
        <v>0.7955872570484994</v>
      </c>
      <c r="K28" s="10">
        <f t="shared" si="5"/>
        <v>0.8529181199558863</v>
      </c>
      <c r="L28" s="10">
        <f t="shared" si="5"/>
        <v>0.8385227719746847</v>
      </c>
      <c r="M28" s="10">
        <f t="shared" si="5"/>
        <v>0.7863780453607081</v>
      </c>
      <c r="N28" s="10">
        <f t="shared" si="5"/>
        <v>0.7862176567941567</v>
      </c>
      <c r="O28" s="10">
        <f t="shared" si="5"/>
        <v>0.8144361275794728</v>
      </c>
      <c r="P28" s="10">
        <f t="shared" si="5"/>
        <v>0.8370792946315967</v>
      </c>
      <c r="Q28" s="10">
        <f t="shared" si="5"/>
        <v>0.8263787566228995</v>
      </c>
      <c r="R28" s="10">
        <f t="shared" si="5"/>
        <v>0.8158073394995583</v>
      </c>
      <c r="S28" s="10">
        <f t="shared" si="5"/>
        <v>0.8224508552792335</v>
      </c>
      <c r="T28" s="10">
        <f t="shared" si="5"/>
        <v>0.7670871758299677</v>
      </c>
      <c r="U28" s="10">
        <f t="shared" si="5"/>
        <v>0.7678645614468607</v>
      </c>
      <c r="V28" s="10">
        <f t="shared" si="5"/>
        <v>0.8072490777541971</v>
      </c>
      <c r="W28" s="10">
        <f t="shared" si="5"/>
        <v>0.8771454153796023</v>
      </c>
      <c r="X28" s="10">
        <f t="shared" si="5"/>
        <v>0.8340120725508381</v>
      </c>
      <c r="Y28" s="10">
        <f t="shared" si="5"/>
        <v>0.7915198240165753</v>
      </c>
      <c r="Z28" s="10">
        <f t="shared" si="5"/>
        <v>0.7862348986279539</v>
      </c>
      <c r="AA28" s="10">
        <f t="shared" si="5"/>
        <v>0.7957808721832886</v>
      </c>
      <c r="AB28" s="10">
        <f t="shared" si="5"/>
        <v>0.815848245256835</v>
      </c>
      <c r="AC28" s="19"/>
      <c r="AD28" s="38"/>
    </row>
    <row r="29" spans="1:30" ht="12.75">
      <c r="A29" s="100" t="s">
        <v>79</v>
      </c>
      <c r="B29" s="103" t="s">
        <v>80</v>
      </c>
      <c r="C29" s="7" t="s">
        <v>0</v>
      </c>
      <c r="D29" s="7" t="s">
        <v>4</v>
      </c>
      <c r="E29" s="10">
        <v>1.2924</v>
      </c>
      <c r="F29" s="10">
        <v>1.224</v>
      </c>
      <c r="G29" s="10">
        <v>1.0404</v>
      </c>
      <c r="H29" s="10">
        <v>1.0404</v>
      </c>
      <c r="I29" s="10">
        <v>0.9504</v>
      </c>
      <c r="J29" s="10">
        <v>1.0655999999999999</v>
      </c>
      <c r="K29" s="10">
        <v>1.6884000000000001</v>
      </c>
      <c r="L29" s="10">
        <v>1.1987999999999999</v>
      </c>
      <c r="M29" s="10">
        <v>0.9288</v>
      </c>
      <c r="N29" s="10">
        <v>0.972</v>
      </c>
      <c r="O29" s="10">
        <v>1.2384000000000002</v>
      </c>
      <c r="P29" s="10">
        <v>0.9216</v>
      </c>
      <c r="Q29" s="10">
        <v>0.8496</v>
      </c>
      <c r="R29" s="10">
        <v>0.6804</v>
      </c>
      <c r="S29" s="10">
        <v>0.576</v>
      </c>
      <c r="T29" s="10">
        <v>0.738</v>
      </c>
      <c r="U29" s="10">
        <v>0.99</v>
      </c>
      <c r="V29" s="10">
        <v>1.1268</v>
      </c>
      <c r="W29" s="10">
        <v>0.7128</v>
      </c>
      <c r="X29" s="10">
        <v>0.8856</v>
      </c>
      <c r="Y29" s="10">
        <v>1.3608</v>
      </c>
      <c r="Z29" s="10">
        <v>1.4364000000000001</v>
      </c>
      <c r="AA29" s="10">
        <v>1.1268</v>
      </c>
      <c r="AB29" s="10">
        <v>1.044</v>
      </c>
      <c r="AC29" s="19"/>
      <c r="AD29" s="38">
        <f>SUM(E29:AB29)</f>
        <v>25.088400000000004</v>
      </c>
    </row>
    <row r="30" spans="1:30" ht="12.75">
      <c r="A30" s="101"/>
      <c r="B30" s="101"/>
      <c r="C30" s="7" t="s">
        <v>1</v>
      </c>
      <c r="D30" s="7" t="s">
        <v>76</v>
      </c>
      <c r="E30" s="10">
        <v>-0.9683999999999999</v>
      </c>
      <c r="F30" s="10">
        <v>-1.1196</v>
      </c>
      <c r="G30" s="10">
        <v>-1.71</v>
      </c>
      <c r="H30" s="10">
        <v>-1.206</v>
      </c>
      <c r="I30" s="10">
        <v>-1.3788</v>
      </c>
      <c r="J30" s="10">
        <v>-1.5552000000000001</v>
      </c>
      <c r="K30" s="10">
        <v>-1.5048</v>
      </c>
      <c r="L30" s="10">
        <v>-0.9324</v>
      </c>
      <c r="M30" s="10">
        <v>-0.4788</v>
      </c>
      <c r="N30" s="10">
        <v>-1.0908</v>
      </c>
      <c r="O30" s="10">
        <v>-1.0908</v>
      </c>
      <c r="P30" s="10">
        <v>-1.0548</v>
      </c>
      <c r="Q30" s="10">
        <v>-1.0116</v>
      </c>
      <c r="R30" s="10">
        <v>-0.954</v>
      </c>
      <c r="S30" s="10">
        <v>-1.242</v>
      </c>
      <c r="T30" s="10">
        <v>-0.9</v>
      </c>
      <c r="U30" s="10">
        <v>-0.7056</v>
      </c>
      <c r="V30" s="10">
        <v>-1.026</v>
      </c>
      <c r="W30" s="10">
        <v>-1.5444</v>
      </c>
      <c r="X30" s="10">
        <v>-1.0116</v>
      </c>
      <c r="Y30" s="10">
        <v>-0.5472</v>
      </c>
      <c r="Z30" s="10">
        <v>-0.7416</v>
      </c>
      <c r="AA30" s="10">
        <v>-1.1448</v>
      </c>
      <c r="AB30" s="10">
        <v>-0.8856</v>
      </c>
      <c r="AC30" s="19"/>
      <c r="AD30" s="38">
        <f>SUM(E30:AB30)</f>
        <v>-25.8048</v>
      </c>
    </row>
    <row r="31" spans="1:30" ht="12.75">
      <c r="A31" s="101"/>
      <c r="B31" s="101"/>
      <c r="C31" s="7" t="s">
        <v>34</v>
      </c>
      <c r="D31" s="7" t="s">
        <v>35</v>
      </c>
      <c r="E31" s="10">
        <f>IF(OR(E14=0,E29=0),0,ABS(1000*E29/(SQRT(3)*E14*COS(ATAN(E30/E29)))))</f>
        <v>149.90316453292695</v>
      </c>
      <c r="F31" s="10">
        <f aca="true" t="shared" si="6" ref="F31:AB31">IF(OR(F14=0,F29=0),0,ABS(1000*F29/(SQRT(3)*F14*COS(ATAN(F30/F29)))))</f>
        <v>153.7270531959456</v>
      </c>
      <c r="G31" s="10">
        <f t="shared" si="6"/>
        <v>184.9028783767305</v>
      </c>
      <c r="H31" s="10">
        <f t="shared" si="6"/>
        <v>146.89735913554563</v>
      </c>
      <c r="I31" s="10">
        <f t="shared" si="6"/>
        <v>153.9557116529094</v>
      </c>
      <c r="J31" s="10">
        <f t="shared" si="6"/>
        <v>173.87331741423202</v>
      </c>
      <c r="K31" s="10">
        <f t="shared" si="6"/>
        <v>208.58969586095407</v>
      </c>
      <c r="L31" s="10">
        <f t="shared" si="6"/>
        <v>140.51758718285873</v>
      </c>
      <c r="M31" s="10">
        <f t="shared" si="6"/>
        <v>97.62163682232308</v>
      </c>
      <c r="N31" s="10">
        <f t="shared" si="6"/>
        <v>136.05322763249524</v>
      </c>
      <c r="O31" s="10">
        <f t="shared" si="6"/>
        <v>154.92670639547867</v>
      </c>
      <c r="P31" s="10">
        <f t="shared" si="6"/>
        <v>131.4946792996454</v>
      </c>
      <c r="Q31" s="10">
        <f t="shared" si="6"/>
        <v>123.61500099973686</v>
      </c>
      <c r="R31" s="10">
        <f t="shared" si="6"/>
        <v>110.00414247783739</v>
      </c>
      <c r="S31" s="10">
        <f t="shared" si="6"/>
        <v>127.90133698682085</v>
      </c>
      <c r="T31" s="10">
        <f t="shared" si="6"/>
        <v>109.79954473069571</v>
      </c>
      <c r="U31" s="10">
        <f t="shared" si="6"/>
        <v>114.12932956407825</v>
      </c>
      <c r="V31" s="10">
        <f t="shared" si="6"/>
        <v>142.83113694815466</v>
      </c>
      <c r="W31" s="10">
        <f t="shared" si="6"/>
        <v>160.9914859011262</v>
      </c>
      <c r="X31" s="10">
        <f t="shared" si="6"/>
        <v>124.99757051479273</v>
      </c>
      <c r="Y31" s="10">
        <f t="shared" si="6"/>
        <v>135.92275631557987</v>
      </c>
      <c r="Z31" s="10">
        <f t="shared" si="6"/>
        <v>151.51173620145815</v>
      </c>
      <c r="AA31" s="10">
        <f t="shared" si="6"/>
        <v>149.100631919548</v>
      </c>
      <c r="AB31" s="10">
        <f t="shared" si="6"/>
        <v>127.48478516062447</v>
      </c>
      <c r="AC31" s="19"/>
      <c r="AD31" s="38"/>
    </row>
    <row r="32" spans="1:30" ht="12.75">
      <c r="A32" s="101"/>
      <c r="B32" s="101"/>
      <c r="C32" s="7" t="s">
        <v>69</v>
      </c>
      <c r="D32" s="7"/>
      <c r="E32" s="10">
        <f aca="true" t="shared" si="7" ref="E32:AB32">E30/E29</f>
        <v>-0.7493036211699163</v>
      </c>
      <c r="F32" s="10">
        <f t="shared" si="7"/>
        <v>-0.9147058823529411</v>
      </c>
      <c r="G32" s="10">
        <f t="shared" si="7"/>
        <v>-1.6435986159169549</v>
      </c>
      <c r="H32" s="10">
        <f t="shared" si="7"/>
        <v>-1.1591695501730104</v>
      </c>
      <c r="I32" s="10">
        <f t="shared" si="7"/>
        <v>-1.4507575757575757</v>
      </c>
      <c r="J32" s="10">
        <f t="shared" si="7"/>
        <v>-1.4594594594594597</v>
      </c>
      <c r="K32" s="10">
        <f t="shared" si="7"/>
        <v>-0.8912579957356076</v>
      </c>
      <c r="L32" s="10">
        <f t="shared" si="7"/>
        <v>-0.7777777777777779</v>
      </c>
      <c r="M32" s="10">
        <f t="shared" si="7"/>
        <v>-0.5155038759689923</v>
      </c>
      <c r="N32" s="10">
        <f t="shared" si="7"/>
        <v>-1.1222222222222222</v>
      </c>
      <c r="O32" s="10">
        <f t="shared" si="7"/>
        <v>-0.880813953488372</v>
      </c>
      <c r="P32" s="10">
        <f t="shared" si="7"/>
        <v>-1.14453125</v>
      </c>
      <c r="Q32" s="10">
        <f t="shared" si="7"/>
        <v>-1.1906779661016949</v>
      </c>
      <c r="R32" s="10">
        <f t="shared" si="7"/>
        <v>-1.402116402116402</v>
      </c>
      <c r="S32" s="10">
        <f t="shared" si="7"/>
        <v>-2.15625</v>
      </c>
      <c r="T32" s="10">
        <f t="shared" si="7"/>
        <v>-1.2195121951219512</v>
      </c>
      <c r="U32" s="10">
        <f t="shared" si="7"/>
        <v>-0.7127272727272728</v>
      </c>
      <c r="V32" s="10">
        <f t="shared" si="7"/>
        <v>-0.9105431309904153</v>
      </c>
      <c r="W32" s="10">
        <f t="shared" si="7"/>
        <v>-2.1666666666666665</v>
      </c>
      <c r="X32" s="10">
        <f t="shared" si="7"/>
        <v>-1.1422764227642277</v>
      </c>
      <c r="Y32" s="10">
        <f t="shared" si="7"/>
        <v>-0.40211640211640215</v>
      </c>
      <c r="Z32" s="10">
        <f t="shared" si="7"/>
        <v>-0.5162907268170426</v>
      </c>
      <c r="AA32" s="10">
        <f t="shared" si="7"/>
        <v>-1.0159744408945688</v>
      </c>
      <c r="AB32" s="10">
        <f t="shared" si="7"/>
        <v>-0.8482758620689655</v>
      </c>
      <c r="AC32" s="19"/>
      <c r="AD32" s="38"/>
    </row>
    <row r="33" spans="1:30" ht="12.75">
      <c r="A33" s="102"/>
      <c r="B33" s="102"/>
      <c r="C33" s="7" t="s">
        <v>70</v>
      </c>
      <c r="D33" s="7"/>
      <c r="E33" s="10">
        <f aca="true" t="shared" si="8" ref="E33:AB33">COS(ATAN(E32))</f>
        <v>0.8002674193525665</v>
      </c>
      <c r="F33" s="10">
        <f t="shared" si="8"/>
        <v>0.7378743973910695</v>
      </c>
      <c r="G33" s="10">
        <f t="shared" si="8"/>
        <v>0.5197757658188884</v>
      </c>
      <c r="H33" s="10">
        <f t="shared" si="8"/>
        <v>0.6532078490876496</v>
      </c>
      <c r="I33" s="10">
        <f t="shared" si="8"/>
        <v>0.5675319960057613</v>
      </c>
      <c r="J33" s="10">
        <f t="shared" si="8"/>
        <v>0.5652314402940175</v>
      </c>
      <c r="K33" s="10">
        <f t="shared" si="8"/>
        <v>0.7465304591339431</v>
      </c>
      <c r="L33" s="10">
        <f t="shared" si="8"/>
        <v>0.7893522173763262</v>
      </c>
      <c r="M33" s="10">
        <f t="shared" si="8"/>
        <v>0.8888470166603636</v>
      </c>
      <c r="N33" s="10">
        <f t="shared" si="8"/>
        <v>0.6652809670318275</v>
      </c>
      <c r="O33" s="10">
        <f t="shared" si="8"/>
        <v>0.750410516819376</v>
      </c>
      <c r="P33" s="10">
        <f t="shared" si="8"/>
        <v>0.6579585619429783</v>
      </c>
      <c r="Q33" s="10">
        <f t="shared" si="8"/>
        <v>0.643128174253647</v>
      </c>
      <c r="R33" s="10">
        <f t="shared" si="8"/>
        <v>0.5806568073986597</v>
      </c>
      <c r="S33" s="10">
        <f t="shared" si="8"/>
        <v>0.42072497827748</v>
      </c>
      <c r="T33" s="10">
        <f t="shared" si="8"/>
        <v>0.6340795882070468</v>
      </c>
      <c r="U33" s="10">
        <f t="shared" si="8"/>
        <v>0.8143332829574367</v>
      </c>
      <c r="V33" s="10">
        <f t="shared" si="8"/>
        <v>0.739405378866179</v>
      </c>
      <c r="W33" s="10">
        <f t="shared" si="8"/>
        <v>0.4190581774617469</v>
      </c>
      <c r="X33" s="10">
        <f t="shared" si="8"/>
        <v>0.6586941528901168</v>
      </c>
      <c r="Y33" s="10">
        <f t="shared" si="8"/>
        <v>0.9277980465187372</v>
      </c>
      <c r="Z33" s="10">
        <f t="shared" si="8"/>
        <v>0.8885620934235158</v>
      </c>
      <c r="AA33" s="10">
        <f t="shared" si="8"/>
        <v>0.7014816941534533</v>
      </c>
      <c r="AB33" s="10">
        <f t="shared" si="8"/>
        <v>0.762587751378723</v>
      </c>
      <c r="AC33" s="19"/>
      <c r="AD33" s="38"/>
    </row>
    <row r="34" spans="1:30" ht="12.75">
      <c r="A34" s="100" t="s">
        <v>81</v>
      </c>
      <c r="B34" s="103" t="s">
        <v>83</v>
      </c>
      <c r="C34" s="7" t="s">
        <v>0</v>
      </c>
      <c r="D34" s="7" t="s">
        <v>4</v>
      </c>
      <c r="E34" s="10">
        <v>0.72</v>
      </c>
      <c r="F34" s="10">
        <v>0.816</v>
      </c>
      <c r="G34" s="10">
        <v>2.0784000000000002</v>
      </c>
      <c r="H34" s="10">
        <v>1.8816</v>
      </c>
      <c r="I34" s="10">
        <v>1.8095999999999999</v>
      </c>
      <c r="J34" s="10">
        <v>0.8016</v>
      </c>
      <c r="K34" s="10">
        <v>0.8112</v>
      </c>
      <c r="L34" s="10">
        <v>0.8016</v>
      </c>
      <c r="M34" s="10">
        <v>0.5136000000000001</v>
      </c>
      <c r="N34" s="10">
        <v>0.5232</v>
      </c>
      <c r="O34" s="10">
        <v>0.528</v>
      </c>
      <c r="P34" s="10">
        <v>0.5568</v>
      </c>
      <c r="Q34" s="10">
        <v>0.5424</v>
      </c>
      <c r="R34" s="10">
        <v>0.528</v>
      </c>
      <c r="S34" s="10">
        <v>0.576</v>
      </c>
      <c r="T34" s="10">
        <v>0.5472</v>
      </c>
      <c r="U34" s="10">
        <v>0.5184</v>
      </c>
      <c r="V34" s="10">
        <v>0.552</v>
      </c>
      <c r="W34" s="10">
        <v>0.528</v>
      </c>
      <c r="X34" s="10">
        <v>0.5232</v>
      </c>
      <c r="Y34" s="10">
        <v>0.5232</v>
      </c>
      <c r="Z34" s="10">
        <v>0.5232</v>
      </c>
      <c r="AA34" s="10">
        <v>0.5232</v>
      </c>
      <c r="AB34" s="10">
        <v>0.5376000000000001</v>
      </c>
      <c r="AC34" s="19"/>
      <c r="AD34" s="38">
        <f>SUM(E34:AB34)</f>
        <v>18.264</v>
      </c>
    </row>
    <row r="35" spans="1:30" ht="12.75">
      <c r="A35" s="101"/>
      <c r="B35" s="101"/>
      <c r="C35" s="7" t="s">
        <v>1</v>
      </c>
      <c r="D35" s="7" t="s">
        <v>76</v>
      </c>
      <c r="E35" s="10">
        <v>1.4975999999999998</v>
      </c>
      <c r="F35" s="10">
        <v>1.5504</v>
      </c>
      <c r="G35" s="10">
        <v>1.1856</v>
      </c>
      <c r="H35" s="10">
        <v>1.0224</v>
      </c>
      <c r="I35" s="10">
        <v>1.3296</v>
      </c>
      <c r="J35" s="10">
        <v>1.0752000000000002</v>
      </c>
      <c r="K35" s="10">
        <v>0.9312</v>
      </c>
      <c r="L35" s="10">
        <v>0.8976000000000001</v>
      </c>
      <c r="M35" s="10">
        <v>0.7343999999999999</v>
      </c>
      <c r="N35" s="10">
        <v>0.6384</v>
      </c>
      <c r="O35" s="10">
        <v>0.5424</v>
      </c>
      <c r="P35" s="10">
        <v>0.38880000000000003</v>
      </c>
      <c r="Q35" s="10">
        <v>0.2832</v>
      </c>
      <c r="R35" s="10">
        <v>0.3648</v>
      </c>
      <c r="S35" s="10">
        <v>0.2832</v>
      </c>
      <c r="T35" s="10">
        <v>0.552</v>
      </c>
      <c r="U35" s="10">
        <v>0.6768</v>
      </c>
      <c r="V35" s="10">
        <v>0.6527999999999999</v>
      </c>
      <c r="W35" s="10">
        <v>0.44160000000000005</v>
      </c>
      <c r="X35" s="10">
        <v>0.44639999999999996</v>
      </c>
      <c r="Y35" s="10">
        <v>0.5808</v>
      </c>
      <c r="Z35" s="10">
        <v>0.4848</v>
      </c>
      <c r="AA35" s="10">
        <v>0.4608</v>
      </c>
      <c r="AB35" s="10">
        <v>0.6096</v>
      </c>
      <c r="AC35" s="19"/>
      <c r="AD35" s="38">
        <f>SUM(E35:AB35)</f>
        <v>17.6304</v>
      </c>
    </row>
    <row r="36" spans="1:30" ht="12.75">
      <c r="A36" s="101"/>
      <c r="B36" s="101"/>
      <c r="C36" s="7" t="s">
        <v>34</v>
      </c>
      <c r="D36" s="7" t="s">
        <v>35</v>
      </c>
      <c r="E36" s="10">
        <f>IF(OR(E15=0,E34=0),0,ABS(1000*E34/(SQRT(3)*E15*COS(ATAN(E35/E34)))))</f>
        <v>153.9929048263359</v>
      </c>
      <c r="F36" s="10">
        <f aca="true" t="shared" si="9" ref="F36:AB36">IF(OR(F15=0,F34=0),0,ABS(1000*F34/(SQRT(3)*F15*COS(ATAN(F35/F34)))))</f>
        <v>162.62586119119223</v>
      </c>
      <c r="G36" s="10">
        <f t="shared" si="9"/>
        <v>221.03550570892455</v>
      </c>
      <c r="H36" s="10">
        <f t="shared" si="9"/>
        <v>197.5007828280985</v>
      </c>
      <c r="I36" s="10">
        <f t="shared" si="9"/>
        <v>205.78858152780487</v>
      </c>
      <c r="J36" s="10">
        <f t="shared" si="9"/>
        <v>123.68996277781005</v>
      </c>
      <c r="K36" s="10">
        <f t="shared" si="9"/>
        <v>113.53770733217627</v>
      </c>
      <c r="L36" s="10">
        <f t="shared" si="9"/>
        <v>110.63721769324367</v>
      </c>
      <c r="M36" s="10">
        <f t="shared" si="9"/>
        <v>83.05079539541282</v>
      </c>
      <c r="N36" s="10">
        <f t="shared" si="9"/>
        <v>76.36980515910362</v>
      </c>
      <c r="O36" s="10">
        <f t="shared" si="9"/>
        <v>70.60234437087306</v>
      </c>
      <c r="P36" s="10">
        <f t="shared" si="9"/>
        <v>63.34166215956801</v>
      </c>
      <c r="Q36" s="10">
        <f t="shared" si="9"/>
        <v>56.70472466342117</v>
      </c>
      <c r="R36" s="10">
        <f t="shared" si="9"/>
        <v>59.85840412286983</v>
      </c>
      <c r="S36" s="10">
        <f t="shared" si="9"/>
        <v>59.578028371414376</v>
      </c>
      <c r="T36" s="10">
        <f t="shared" si="9"/>
        <v>72.3791612003524</v>
      </c>
      <c r="U36" s="10">
        <f t="shared" si="9"/>
        <v>79.64479537362448</v>
      </c>
      <c r="V36" s="10">
        <f t="shared" si="9"/>
        <v>79.8666686704042</v>
      </c>
      <c r="W36" s="10">
        <f t="shared" si="9"/>
        <v>64.40939852235097</v>
      </c>
      <c r="X36" s="10">
        <f t="shared" si="9"/>
        <v>63.634186289244546</v>
      </c>
      <c r="Y36" s="10">
        <f t="shared" si="9"/>
        <v>71.86610401407971</v>
      </c>
      <c r="Z36" s="10">
        <f t="shared" si="9"/>
        <v>66.10156869868</v>
      </c>
      <c r="AA36" s="10">
        <f t="shared" si="9"/>
        <v>64.40371865040093</v>
      </c>
      <c r="AB36" s="10">
        <f t="shared" si="9"/>
        <v>75.2025535677903</v>
      </c>
      <c r="AC36" s="19"/>
      <c r="AD36" s="38"/>
    </row>
    <row r="37" spans="1:30" ht="12.75">
      <c r="A37" s="101"/>
      <c r="B37" s="101"/>
      <c r="C37" s="7" t="s">
        <v>69</v>
      </c>
      <c r="D37" s="7"/>
      <c r="E37" s="10">
        <f aca="true" t="shared" si="10" ref="E37:AB37">E35/E34</f>
        <v>2.0799999999999996</v>
      </c>
      <c r="F37" s="10">
        <f t="shared" si="10"/>
        <v>1.9000000000000001</v>
      </c>
      <c r="G37" s="10">
        <f t="shared" si="10"/>
        <v>0.5704387990762124</v>
      </c>
      <c r="H37" s="10">
        <f t="shared" si="10"/>
        <v>0.5433673469387755</v>
      </c>
      <c r="I37" s="10">
        <f t="shared" si="10"/>
        <v>0.7347480106100795</v>
      </c>
      <c r="J37" s="10">
        <f t="shared" si="10"/>
        <v>1.3413173652694612</v>
      </c>
      <c r="K37" s="10">
        <f t="shared" si="10"/>
        <v>1.1479289940828403</v>
      </c>
      <c r="L37" s="10">
        <f t="shared" si="10"/>
        <v>1.1197604790419162</v>
      </c>
      <c r="M37" s="10">
        <f t="shared" si="10"/>
        <v>1.4299065420560746</v>
      </c>
      <c r="N37" s="10">
        <f t="shared" si="10"/>
        <v>1.2201834862385321</v>
      </c>
      <c r="O37" s="10">
        <f t="shared" si="10"/>
        <v>1.0272727272727271</v>
      </c>
      <c r="P37" s="10">
        <f t="shared" si="10"/>
        <v>0.6982758620689656</v>
      </c>
      <c r="Q37" s="10">
        <f t="shared" si="10"/>
        <v>0.5221238938053098</v>
      </c>
      <c r="R37" s="10">
        <f t="shared" si="10"/>
        <v>0.6909090909090909</v>
      </c>
      <c r="S37" s="10">
        <f t="shared" si="10"/>
        <v>0.4916666666666667</v>
      </c>
      <c r="T37" s="10">
        <f t="shared" si="10"/>
        <v>1.0087719298245614</v>
      </c>
      <c r="U37" s="10">
        <f t="shared" si="10"/>
        <v>1.3055555555555556</v>
      </c>
      <c r="V37" s="10">
        <f t="shared" si="10"/>
        <v>1.1826086956521737</v>
      </c>
      <c r="W37" s="10">
        <f t="shared" si="10"/>
        <v>0.8363636363636364</v>
      </c>
      <c r="X37" s="10">
        <f t="shared" si="10"/>
        <v>0.8532110091743118</v>
      </c>
      <c r="Y37" s="10">
        <f t="shared" si="10"/>
        <v>1.110091743119266</v>
      </c>
      <c r="Z37" s="10">
        <f t="shared" si="10"/>
        <v>0.926605504587156</v>
      </c>
      <c r="AA37" s="10">
        <f t="shared" si="10"/>
        <v>0.8807339449541284</v>
      </c>
      <c r="AB37" s="10">
        <f t="shared" si="10"/>
        <v>1.1339285714285714</v>
      </c>
      <c r="AC37" s="19"/>
      <c r="AD37" s="38"/>
    </row>
    <row r="38" spans="1:30" ht="12.75">
      <c r="A38" s="102"/>
      <c r="B38" s="102"/>
      <c r="C38" s="7" t="s">
        <v>70</v>
      </c>
      <c r="D38" s="7"/>
      <c r="E38" s="10">
        <f aca="true" t="shared" si="11" ref="E38:AB38">COS(ATAN(E37))</f>
        <v>0.43329443486787805</v>
      </c>
      <c r="F38" s="10">
        <f t="shared" si="11"/>
        <v>0.4657464328326223</v>
      </c>
      <c r="G38" s="10">
        <f t="shared" si="11"/>
        <v>0.8686132451961222</v>
      </c>
      <c r="H38" s="10">
        <f t="shared" si="11"/>
        <v>0.8786653945921542</v>
      </c>
      <c r="I38" s="10">
        <f t="shared" si="11"/>
        <v>0.8058609976123616</v>
      </c>
      <c r="J38" s="10">
        <f t="shared" si="11"/>
        <v>0.5977069271326292</v>
      </c>
      <c r="K38" s="10">
        <f t="shared" si="11"/>
        <v>0.6568520363372381</v>
      </c>
      <c r="L38" s="10">
        <f t="shared" si="11"/>
        <v>0.6660950278650581</v>
      </c>
      <c r="M38" s="10">
        <f t="shared" si="11"/>
        <v>0.5731028192838623</v>
      </c>
      <c r="N38" s="10">
        <f t="shared" si="11"/>
        <v>0.6338709309620543</v>
      </c>
      <c r="O38" s="10">
        <f t="shared" si="11"/>
        <v>0.6975310168602442</v>
      </c>
      <c r="P38" s="10">
        <f t="shared" si="11"/>
        <v>0.8198954846107932</v>
      </c>
      <c r="Q38" s="10">
        <f t="shared" si="11"/>
        <v>0.8864449308245919</v>
      </c>
      <c r="R38" s="10">
        <f t="shared" si="11"/>
        <v>0.822730338093269</v>
      </c>
      <c r="S38" s="10">
        <f t="shared" si="11"/>
        <v>0.8973985107073343</v>
      </c>
      <c r="T38" s="10">
        <f t="shared" si="11"/>
        <v>0.7040122662584043</v>
      </c>
      <c r="U38" s="10">
        <f t="shared" si="11"/>
        <v>0.6080768777884903</v>
      </c>
      <c r="V38" s="10">
        <f t="shared" si="11"/>
        <v>0.6456905129038377</v>
      </c>
      <c r="W38" s="10">
        <f t="shared" si="11"/>
        <v>0.7670768701524096</v>
      </c>
      <c r="X38" s="10">
        <f t="shared" si="11"/>
        <v>0.7607325922822984</v>
      </c>
      <c r="Y38" s="10">
        <f t="shared" si="11"/>
        <v>0.6693039107218961</v>
      </c>
      <c r="Z38" s="10">
        <f t="shared" si="11"/>
        <v>0.7335121216488125</v>
      </c>
      <c r="AA38" s="10">
        <f t="shared" si="11"/>
        <v>0.7504402967281313</v>
      </c>
      <c r="AB38" s="10">
        <f t="shared" si="11"/>
        <v>0.6614262935075255</v>
      </c>
      <c r="AC38" s="19"/>
      <c r="AD38" s="38"/>
    </row>
    <row r="39" spans="1:30" ht="12.75">
      <c r="A39" s="100" t="s">
        <v>81</v>
      </c>
      <c r="B39" s="103" t="s">
        <v>84</v>
      </c>
      <c r="C39" s="7" t="s">
        <v>0</v>
      </c>
      <c r="D39" s="7" t="s">
        <v>4</v>
      </c>
      <c r="E39" s="10">
        <v>-0.0056</v>
      </c>
      <c r="F39" s="10">
        <v>-0.008400000000000001</v>
      </c>
      <c r="G39" s="10">
        <v>-0.008400000000000001</v>
      </c>
      <c r="H39" s="10">
        <v>-0.008400000000000001</v>
      </c>
      <c r="I39" s="10">
        <v>-0.008400000000000001</v>
      </c>
      <c r="J39" s="10">
        <v>-0.0056</v>
      </c>
      <c r="K39" s="10">
        <v>-0.008400000000000001</v>
      </c>
      <c r="L39" s="10">
        <v>-0.008400000000000001</v>
      </c>
      <c r="M39" s="10">
        <v>-0.008400000000000001</v>
      </c>
      <c r="N39" s="10">
        <v>-0.008400000000000001</v>
      </c>
      <c r="O39" s="10">
        <v>-0.008400000000000001</v>
      </c>
      <c r="P39" s="10">
        <v>-0.008400000000000001</v>
      </c>
      <c r="Q39" s="10">
        <v>-0.008400000000000001</v>
      </c>
      <c r="R39" s="10">
        <v>-0.008400000000000001</v>
      </c>
      <c r="S39" s="10">
        <v>-0.008400000000000001</v>
      </c>
      <c r="T39" s="10">
        <v>-0.008400000000000001</v>
      </c>
      <c r="U39" s="10">
        <v>-0.008400000000000001</v>
      </c>
      <c r="V39" s="10">
        <v>-0.008400000000000001</v>
      </c>
      <c r="W39" s="10">
        <v>-0.0112</v>
      </c>
      <c r="X39" s="10">
        <v>-0.008400000000000001</v>
      </c>
      <c r="Y39" s="10">
        <v>-0.008400000000000001</v>
      </c>
      <c r="Z39" s="10">
        <v>-0.008400000000000001</v>
      </c>
      <c r="AA39" s="10">
        <v>-0.008400000000000001</v>
      </c>
      <c r="AB39" s="10">
        <v>-0.008400000000000001</v>
      </c>
      <c r="AC39" s="19"/>
      <c r="AD39" s="38">
        <f>SUM(E39:AB39)</f>
        <v>-0.19879999999999998</v>
      </c>
    </row>
    <row r="40" spans="1:30" ht="12.75">
      <c r="A40" s="101"/>
      <c r="B40" s="101"/>
      <c r="C40" s="7" t="s">
        <v>1</v>
      </c>
      <c r="D40" s="7" t="s">
        <v>76</v>
      </c>
      <c r="E40" s="10">
        <v>-5.171600000000001</v>
      </c>
      <c r="F40" s="10">
        <v>-5.1436</v>
      </c>
      <c r="G40" s="10">
        <v>-5.1996</v>
      </c>
      <c r="H40" s="10">
        <v>-5.194</v>
      </c>
      <c r="I40" s="10">
        <v>-5.2136000000000005</v>
      </c>
      <c r="J40" s="10">
        <v>-5.2303999999999995</v>
      </c>
      <c r="K40" s="10">
        <v>-5.222</v>
      </c>
      <c r="L40" s="10">
        <v>-5.2052</v>
      </c>
      <c r="M40" s="10">
        <v>-5.1828</v>
      </c>
      <c r="N40" s="10">
        <v>-5.1268</v>
      </c>
      <c r="O40" s="10">
        <v>-5.124</v>
      </c>
      <c r="P40" s="10">
        <v>-5.0764</v>
      </c>
      <c r="Q40" s="10">
        <v>-5.0876</v>
      </c>
      <c r="R40" s="10">
        <v>-5.096</v>
      </c>
      <c r="S40" s="10">
        <v>-5.0876</v>
      </c>
      <c r="T40" s="10">
        <v>-5.0848</v>
      </c>
      <c r="U40" s="10">
        <v>-5.0988</v>
      </c>
      <c r="V40" s="10">
        <v>-5.054</v>
      </c>
      <c r="W40" s="10">
        <v>-5.0792</v>
      </c>
      <c r="X40" s="10">
        <v>-5.0876</v>
      </c>
      <c r="Y40" s="10">
        <v>-5.160399999999999</v>
      </c>
      <c r="Z40" s="10">
        <v>-5.1576</v>
      </c>
      <c r="AA40" s="10">
        <v>-5.1268</v>
      </c>
      <c r="AB40" s="10">
        <v>-5.1491999999999996</v>
      </c>
      <c r="AC40" s="19"/>
      <c r="AD40" s="38">
        <f>SUM(E40:AB40)</f>
        <v>-123.35959999999999</v>
      </c>
    </row>
    <row r="41" spans="1:30" ht="12.75">
      <c r="A41" s="101"/>
      <c r="B41" s="101"/>
      <c r="C41" s="7" t="s">
        <v>34</v>
      </c>
      <c r="D41" s="7" t="s">
        <v>35</v>
      </c>
      <c r="E41" s="10">
        <f>IF(OR(E16=0,E39=0),0,ABS(1000*E39/(SQRT(3)*E16*COS(ATAN(E40/E39)))))</f>
        <v>84.15519736848597</v>
      </c>
      <c r="F41" s="10">
        <f aca="true" t="shared" si="12" ref="F41:AA41">IF(OR(F16=0,F39=0),0,ABS(1000*F39/(SQRT(3)*F16*COS(ATAN(F40/F39)))))</f>
        <v>83.91248388392248</v>
      </c>
      <c r="G41" s="10">
        <f t="shared" si="12"/>
        <v>84.56322188947945</v>
      </c>
      <c r="H41" s="10">
        <f t="shared" si="12"/>
        <v>84.23486572451522</v>
      </c>
      <c r="I41" s="10">
        <f t="shared" si="12"/>
        <v>84.12736920978466</v>
      </c>
      <c r="J41" s="10">
        <f t="shared" si="12"/>
        <v>84.7775008080643</v>
      </c>
      <c r="K41" s="10">
        <f t="shared" si="12"/>
        <v>84.45173687122484</v>
      </c>
      <c r="L41" s="10">
        <f t="shared" si="12"/>
        <v>84.22722910228217</v>
      </c>
      <c r="M41" s="10">
        <f t="shared" si="12"/>
        <v>84.55198941091618</v>
      </c>
      <c r="N41" s="10">
        <f t="shared" si="12"/>
        <v>83.543983435122</v>
      </c>
      <c r="O41" s="10">
        <f t="shared" si="12"/>
        <v>84.02007255107593</v>
      </c>
      <c r="P41" s="10">
        <f t="shared" si="12"/>
        <v>83.50042504229224</v>
      </c>
      <c r="Q41" s="10">
        <f t="shared" si="12"/>
        <v>83.09282130597076</v>
      </c>
      <c r="R41" s="10">
        <f t="shared" si="12"/>
        <v>83.67977727041433</v>
      </c>
      <c r="S41" s="10">
        <f t="shared" si="12"/>
        <v>83.18695081183989</v>
      </c>
      <c r="T41" s="10">
        <f t="shared" si="12"/>
        <v>83.40098450617049</v>
      </c>
      <c r="U41" s="10">
        <f t="shared" si="12"/>
        <v>83.86887599392296</v>
      </c>
      <c r="V41" s="10">
        <f t="shared" si="12"/>
        <v>83.15566516780578</v>
      </c>
      <c r="W41" s="10">
        <f t="shared" si="12"/>
        <v>83.42772735738359</v>
      </c>
      <c r="X41" s="10">
        <f t="shared" si="12"/>
        <v>82.88180680491159</v>
      </c>
      <c r="Y41" s="10">
        <f t="shared" si="12"/>
        <v>83.47890939428763</v>
      </c>
      <c r="Z41" s="10">
        <f t="shared" si="12"/>
        <v>84.30763583441122</v>
      </c>
      <c r="AA41" s="10">
        <f t="shared" si="12"/>
        <v>83.44976975208269</v>
      </c>
      <c r="AB41" s="10">
        <f>IF(OR(AB16=0,AB39=0),0,ABS(1000*AB39/(SQRT(3)*AB16*COS(ATAN(AB40/AB39)))))</f>
        <v>83.980111916741</v>
      </c>
      <c r="AC41" s="19"/>
      <c r="AD41" s="38"/>
    </row>
    <row r="42" spans="1:30" ht="12.75">
      <c r="A42" s="101"/>
      <c r="B42" s="101"/>
      <c r="C42" s="7" t="s">
        <v>69</v>
      </c>
      <c r="D42" s="7"/>
      <c r="E42" s="10">
        <f>E40/E39</f>
        <v>923.5000000000001</v>
      </c>
      <c r="F42" s="10">
        <f aca="true" t="shared" si="13" ref="F42:AB42">F40/F39</f>
        <v>612.3333333333333</v>
      </c>
      <c r="G42" s="10">
        <f t="shared" si="13"/>
        <v>618.9999999999999</v>
      </c>
      <c r="H42" s="10">
        <f t="shared" si="13"/>
        <v>618.3333333333333</v>
      </c>
      <c r="I42" s="10">
        <f t="shared" si="13"/>
        <v>620.6666666666666</v>
      </c>
      <c r="J42" s="10">
        <f t="shared" si="13"/>
        <v>933.9999999999999</v>
      </c>
      <c r="K42" s="10">
        <f t="shared" si="13"/>
        <v>621.6666666666666</v>
      </c>
      <c r="L42" s="10">
        <f t="shared" si="13"/>
        <v>619.6666666666665</v>
      </c>
      <c r="M42" s="10">
        <f t="shared" si="13"/>
        <v>617</v>
      </c>
      <c r="N42" s="10">
        <f t="shared" si="13"/>
        <v>610.3333333333333</v>
      </c>
      <c r="O42" s="10">
        <f t="shared" si="13"/>
        <v>609.9999999999999</v>
      </c>
      <c r="P42" s="10">
        <f t="shared" si="13"/>
        <v>604.3333333333331</v>
      </c>
      <c r="Q42" s="10">
        <f t="shared" si="13"/>
        <v>605.6666666666666</v>
      </c>
      <c r="R42" s="10">
        <f t="shared" si="13"/>
        <v>606.6666666666666</v>
      </c>
      <c r="S42" s="10">
        <f t="shared" si="13"/>
        <v>605.6666666666666</v>
      </c>
      <c r="T42" s="10">
        <f t="shared" si="13"/>
        <v>605.3333333333333</v>
      </c>
      <c r="U42" s="10">
        <f t="shared" si="13"/>
        <v>606.9999999999999</v>
      </c>
      <c r="V42" s="10">
        <f t="shared" si="13"/>
        <v>601.6666666666666</v>
      </c>
      <c r="W42" s="10">
        <f t="shared" si="13"/>
        <v>453.5</v>
      </c>
      <c r="X42" s="10">
        <f t="shared" si="13"/>
        <v>605.6666666666666</v>
      </c>
      <c r="Y42" s="10">
        <f t="shared" si="13"/>
        <v>614.3333333333331</v>
      </c>
      <c r="Z42" s="10">
        <f t="shared" si="13"/>
        <v>614</v>
      </c>
      <c r="AA42" s="10">
        <f t="shared" si="13"/>
        <v>610.3333333333333</v>
      </c>
      <c r="AB42" s="10">
        <f t="shared" si="13"/>
        <v>612.9999999999999</v>
      </c>
      <c r="AC42" s="19"/>
      <c r="AD42" s="38"/>
    </row>
    <row r="43" spans="1:30" ht="12.75">
      <c r="A43" s="102"/>
      <c r="B43" s="102"/>
      <c r="C43" s="7" t="s">
        <v>70</v>
      </c>
      <c r="D43" s="7"/>
      <c r="E43" s="10">
        <f aca="true" t="shared" si="14" ref="E43:AB43">COS(ATAN(E42))</f>
        <v>0.0010828363981944297</v>
      </c>
      <c r="F43" s="10">
        <f>COS(ATAN(F42))</f>
        <v>0.001633095263743638</v>
      </c>
      <c r="G43" s="10">
        <f t="shared" si="14"/>
        <v>0.0016155067771698353</v>
      </c>
      <c r="H43" s="10">
        <f t="shared" si="14"/>
        <v>0.0016172485588992795</v>
      </c>
      <c r="I43" s="10">
        <f t="shared" si="14"/>
        <v>0.00161116869291115</v>
      </c>
      <c r="J43" s="10">
        <f t="shared" si="14"/>
        <v>0.001070663197901558</v>
      </c>
      <c r="K43" s="10">
        <f t="shared" si="14"/>
        <v>0.0016085770073552145</v>
      </c>
      <c r="L43" s="10">
        <f t="shared" si="14"/>
        <v>0.0016137687432078098</v>
      </c>
      <c r="M43" s="10">
        <f t="shared" si="14"/>
        <v>0.001620743414253785</v>
      </c>
      <c r="N43" s="10">
        <f t="shared" si="14"/>
        <v>0.0016384467357922407</v>
      </c>
      <c r="O43" s="10">
        <f t="shared" si="14"/>
        <v>0.001639342059472063</v>
      </c>
      <c r="P43" s="10">
        <f t="shared" si="14"/>
        <v>0.001654713675058518</v>
      </c>
      <c r="Q43" s="10">
        <f t="shared" si="14"/>
        <v>0.0016510709471350483</v>
      </c>
      <c r="R43" s="10">
        <f t="shared" si="14"/>
        <v>0.0016483494090185436</v>
      </c>
      <c r="S43" s="10">
        <f t="shared" si="14"/>
        <v>0.0016510709471350483</v>
      </c>
      <c r="T43" s="10">
        <f t="shared" si="14"/>
        <v>0.0016519801246913871</v>
      </c>
      <c r="U43" s="10">
        <f t="shared" si="14"/>
        <v>0.0016474442223440705</v>
      </c>
      <c r="V43" s="10">
        <f t="shared" si="14"/>
        <v>0.0016620475658692406</v>
      </c>
      <c r="W43" s="10">
        <f t="shared" si="14"/>
        <v>0.0022050663039434796</v>
      </c>
      <c r="X43" s="10">
        <f t="shared" si="14"/>
        <v>0.0016510709471350483</v>
      </c>
      <c r="Y43" s="10">
        <f t="shared" si="14"/>
        <v>0.0016277786356497519</v>
      </c>
      <c r="Z43" s="10">
        <f t="shared" si="14"/>
        <v>0.0016286623350628474</v>
      </c>
      <c r="AA43" s="10">
        <f t="shared" si="14"/>
        <v>0.0016384467357922407</v>
      </c>
      <c r="AB43" s="10">
        <f t="shared" si="14"/>
        <v>0.0016313191996704197</v>
      </c>
      <c r="AC43" s="19"/>
      <c r="AD43" s="38"/>
    </row>
    <row r="44" spans="1:30" ht="12.75">
      <c r="A44" s="100" t="s">
        <v>87</v>
      </c>
      <c r="B44" s="103" t="s">
        <v>82</v>
      </c>
      <c r="C44" s="7" t="s">
        <v>0</v>
      </c>
      <c r="D44" s="7" t="s">
        <v>4</v>
      </c>
      <c r="E44" s="10">
        <v>0.19440000000000002</v>
      </c>
      <c r="F44" s="10">
        <v>0.198</v>
      </c>
      <c r="G44" s="10">
        <v>0.198</v>
      </c>
      <c r="H44" s="10">
        <v>0.192</v>
      </c>
      <c r="I44" s="10">
        <v>0.19319999999999998</v>
      </c>
      <c r="J44" s="10">
        <v>0.192</v>
      </c>
      <c r="K44" s="10">
        <v>0.19440000000000002</v>
      </c>
      <c r="L44" s="10">
        <v>0.2124</v>
      </c>
      <c r="M44" s="10">
        <v>0.22319999999999998</v>
      </c>
      <c r="N44" s="10">
        <v>0.246</v>
      </c>
      <c r="O44" s="10">
        <v>0.2616</v>
      </c>
      <c r="P44" s="10">
        <v>0.258</v>
      </c>
      <c r="Q44" s="10">
        <v>0.2652</v>
      </c>
      <c r="R44" s="10">
        <v>0.2532</v>
      </c>
      <c r="S44" s="10">
        <v>0.2484</v>
      </c>
      <c r="T44" s="10">
        <v>0.24480000000000002</v>
      </c>
      <c r="U44" s="10">
        <v>0.24</v>
      </c>
      <c r="V44" s="10">
        <v>0.24480000000000002</v>
      </c>
      <c r="W44" s="10">
        <v>0.24480000000000002</v>
      </c>
      <c r="X44" s="10">
        <v>0.2256</v>
      </c>
      <c r="Y44" s="10">
        <v>0.1956</v>
      </c>
      <c r="Z44" s="10">
        <v>0.1992</v>
      </c>
      <c r="AA44" s="10">
        <v>0.198</v>
      </c>
      <c r="AB44" s="10">
        <v>0.2064</v>
      </c>
      <c r="AC44" s="19"/>
      <c r="AD44" s="38">
        <f>SUM(E44:AB44)</f>
        <v>5.329200000000001</v>
      </c>
    </row>
    <row r="45" spans="1:30" ht="12.75">
      <c r="A45" s="101"/>
      <c r="B45" s="101"/>
      <c r="C45" s="7" t="s">
        <v>1</v>
      </c>
      <c r="D45" s="7" t="s">
        <v>76</v>
      </c>
      <c r="E45" s="10">
        <v>0.1464</v>
      </c>
      <c r="F45" s="10">
        <v>0.14759999999999998</v>
      </c>
      <c r="G45" s="10">
        <v>0.1512</v>
      </c>
      <c r="H45" s="10">
        <v>0.144</v>
      </c>
      <c r="I45" s="10">
        <v>0.14880000000000002</v>
      </c>
      <c r="J45" s="10">
        <v>0.15</v>
      </c>
      <c r="K45" s="10">
        <v>0.14759999999999998</v>
      </c>
      <c r="L45" s="10">
        <v>0.15</v>
      </c>
      <c r="M45" s="10">
        <v>0.1464</v>
      </c>
      <c r="N45" s="10">
        <v>0.14880000000000002</v>
      </c>
      <c r="O45" s="10">
        <v>0.1536</v>
      </c>
      <c r="P45" s="10">
        <v>0.1512</v>
      </c>
      <c r="Q45" s="10">
        <v>0.15</v>
      </c>
      <c r="R45" s="10">
        <v>0.14880000000000002</v>
      </c>
      <c r="S45" s="10">
        <v>0.14880000000000002</v>
      </c>
      <c r="T45" s="10">
        <v>0.1512</v>
      </c>
      <c r="U45" s="10">
        <v>0.1536</v>
      </c>
      <c r="V45" s="10">
        <v>0.1536</v>
      </c>
      <c r="W45" s="10">
        <v>0.1584</v>
      </c>
      <c r="X45" s="10">
        <v>0.14880000000000002</v>
      </c>
      <c r="Y45" s="10">
        <v>0.1464</v>
      </c>
      <c r="Z45" s="10">
        <v>0.15</v>
      </c>
      <c r="AA45" s="10">
        <v>0.14880000000000002</v>
      </c>
      <c r="AB45" s="10">
        <v>0.1452</v>
      </c>
      <c r="AC45" s="19"/>
      <c r="AD45" s="38">
        <f>SUM(E45:AB45)</f>
        <v>3.5892</v>
      </c>
    </row>
    <row r="46" spans="1:30" ht="12.75">
      <c r="A46" s="101"/>
      <c r="B46" s="101"/>
      <c r="C46" s="7" t="s">
        <v>34</v>
      </c>
      <c r="D46" s="7" t="s">
        <v>35</v>
      </c>
      <c r="E46" s="10">
        <f>IF(OR(E17=0,E44=0),0,ABS(1000*E44/(SQRT(3)*E17*COS(ATAN(E45/E44)))))</f>
        <v>23.1092491466487</v>
      </c>
      <c r="F46" s="10">
        <f aca="true" t="shared" si="15" ref="F46:AB46">IF(OR(F17=0,F44=0),0,ABS(1000*F44/(SQRT(3)*F17*COS(ATAN(F45/F44)))))</f>
        <v>23.528552548362946</v>
      </c>
      <c r="G46" s="10">
        <f t="shared" si="15"/>
        <v>23.65705680267723</v>
      </c>
      <c r="H46" s="10">
        <f t="shared" si="15"/>
        <v>22.715420427132816</v>
      </c>
      <c r="I46" s="10">
        <f t="shared" si="15"/>
        <v>22.93039306882887</v>
      </c>
      <c r="J46" s="10">
        <f t="shared" si="15"/>
        <v>23.060627244073032</v>
      </c>
      <c r="K46" s="10">
        <f t="shared" si="15"/>
        <v>23.026487931990893</v>
      </c>
      <c r="L46" s="10">
        <f t="shared" si="15"/>
        <v>24.570596855695083</v>
      </c>
      <c r="M46" s="10">
        <f t="shared" si="15"/>
        <v>25.472999642996562</v>
      </c>
      <c r="N46" s="10">
        <f t="shared" si="15"/>
        <v>27.390989645503666</v>
      </c>
      <c r="O46" s="10">
        <f t="shared" si="15"/>
        <v>29.288494466248384</v>
      </c>
      <c r="P46" s="10">
        <f t="shared" si="15"/>
        <v>28.96834310901937</v>
      </c>
      <c r="Q46" s="10">
        <f t="shared" si="15"/>
        <v>29.220624228433834</v>
      </c>
      <c r="R46" s="10">
        <f t="shared" si="15"/>
        <v>28.25998348666656</v>
      </c>
      <c r="S46" s="10">
        <f t="shared" si="15"/>
        <v>27.770191591354184</v>
      </c>
      <c r="T46" s="10">
        <f t="shared" si="15"/>
        <v>27.686819969075543</v>
      </c>
      <c r="U46" s="10">
        <f t="shared" si="15"/>
        <v>27.510429825341976</v>
      </c>
      <c r="V46" s="10">
        <f t="shared" si="15"/>
        <v>27.948614558947018</v>
      </c>
      <c r="W46" s="10">
        <f t="shared" si="15"/>
        <v>28.057084666800293</v>
      </c>
      <c r="X46" s="10">
        <f t="shared" si="15"/>
        <v>25.790209288748215</v>
      </c>
      <c r="Y46" s="10">
        <f t="shared" si="15"/>
        <v>23.086462491882017</v>
      </c>
      <c r="Z46" s="10">
        <f t="shared" si="15"/>
        <v>23.87534491719737</v>
      </c>
      <c r="AA46" s="10">
        <f t="shared" si="15"/>
        <v>23.558184811634764</v>
      </c>
      <c r="AB46" s="10">
        <f t="shared" si="15"/>
        <v>24.082366686428244</v>
      </c>
      <c r="AC46" s="19"/>
      <c r="AD46" s="38"/>
    </row>
    <row r="47" spans="1:30" ht="12.75">
      <c r="A47" s="101"/>
      <c r="B47" s="101"/>
      <c r="C47" s="7" t="s">
        <v>167</v>
      </c>
      <c r="D47" s="7"/>
      <c r="E47" s="10">
        <f aca="true" t="shared" si="16" ref="E47:AB47">E45/E44</f>
        <v>0.7530864197530863</v>
      </c>
      <c r="F47" s="10">
        <f t="shared" si="16"/>
        <v>0.7454545454545454</v>
      </c>
      <c r="G47" s="10">
        <f t="shared" si="16"/>
        <v>0.7636363636363636</v>
      </c>
      <c r="H47" s="10">
        <f t="shared" si="16"/>
        <v>0.7499999999999999</v>
      </c>
      <c r="I47" s="10">
        <f t="shared" si="16"/>
        <v>0.7701863354037268</v>
      </c>
      <c r="J47" s="10">
        <f t="shared" si="16"/>
        <v>0.78125</v>
      </c>
      <c r="K47" s="10">
        <f t="shared" si="16"/>
        <v>0.7592592592592591</v>
      </c>
      <c r="L47" s="10">
        <f t="shared" si="16"/>
        <v>0.7062146892655367</v>
      </c>
      <c r="M47" s="10">
        <f t="shared" si="16"/>
        <v>0.6559139784946237</v>
      </c>
      <c r="N47" s="10">
        <f t="shared" si="16"/>
        <v>0.6048780487804879</v>
      </c>
      <c r="O47" s="10">
        <f t="shared" si="16"/>
        <v>0.5871559633027522</v>
      </c>
      <c r="P47" s="10">
        <f t="shared" si="16"/>
        <v>0.586046511627907</v>
      </c>
      <c r="Q47" s="10">
        <f t="shared" si="16"/>
        <v>0.5656108597285068</v>
      </c>
      <c r="R47" s="10">
        <f t="shared" si="16"/>
        <v>0.5876777251184835</v>
      </c>
      <c r="S47" s="10">
        <f t="shared" si="16"/>
        <v>0.5990338164251208</v>
      </c>
      <c r="T47" s="10">
        <f t="shared" si="16"/>
        <v>0.6176470588235293</v>
      </c>
      <c r="U47" s="10">
        <f t="shared" si="16"/>
        <v>0.64</v>
      </c>
      <c r="V47" s="10">
        <f t="shared" si="16"/>
        <v>0.6274509803921567</v>
      </c>
      <c r="W47" s="10">
        <f t="shared" si="16"/>
        <v>0.6470588235294118</v>
      </c>
      <c r="X47" s="10">
        <f t="shared" si="16"/>
        <v>0.6595744680851064</v>
      </c>
      <c r="Y47" s="10">
        <f t="shared" si="16"/>
        <v>0.7484662576687117</v>
      </c>
      <c r="Z47" s="10">
        <f t="shared" si="16"/>
        <v>0.7530120481927711</v>
      </c>
      <c r="AA47" s="10">
        <f t="shared" si="16"/>
        <v>0.7515151515151516</v>
      </c>
      <c r="AB47" s="10">
        <f t="shared" si="16"/>
        <v>0.7034883720930233</v>
      </c>
      <c r="AC47" s="19"/>
      <c r="AD47" s="38"/>
    </row>
    <row r="48" spans="1:30" ht="12.75">
      <c r="A48" s="102"/>
      <c r="B48" s="102"/>
      <c r="C48" s="7" t="s">
        <v>168</v>
      </c>
      <c r="D48" s="7"/>
      <c r="E48" s="10">
        <f aca="true" t="shared" si="17" ref="E48:AB48">COS(ATAN(E47))</f>
        <v>0.7988150142302881</v>
      </c>
      <c r="F48" s="10">
        <f t="shared" si="17"/>
        <v>0.8017458637805672</v>
      </c>
      <c r="G48" s="10">
        <f t="shared" si="17"/>
        <v>0.7947678139267301</v>
      </c>
      <c r="H48" s="10">
        <f t="shared" si="17"/>
        <v>0.8</v>
      </c>
      <c r="I48" s="10">
        <f t="shared" si="17"/>
        <v>0.7922579834268363</v>
      </c>
      <c r="J48" s="10">
        <f t="shared" si="17"/>
        <v>0.7880243737245634</v>
      </c>
      <c r="K48" s="10">
        <f t="shared" si="17"/>
        <v>0.7964463163497344</v>
      </c>
      <c r="L48" s="10">
        <f t="shared" si="17"/>
        <v>0.8168399471466792</v>
      </c>
      <c r="M48" s="10">
        <f t="shared" si="17"/>
        <v>0.8361767711211856</v>
      </c>
      <c r="N48" s="10">
        <f t="shared" si="17"/>
        <v>0.85564601457789</v>
      </c>
      <c r="O48" s="10">
        <f t="shared" si="17"/>
        <v>0.8623406926722569</v>
      </c>
      <c r="P48" s="10">
        <f t="shared" si="17"/>
        <v>0.8627583339515495</v>
      </c>
      <c r="Q48" s="10">
        <f t="shared" si="17"/>
        <v>0.8704160924426805</v>
      </c>
      <c r="R48" s="10">
        <f t="shared" si="17"/>
        <v>0.8621442178583563</v>
      </c>
      <c r="S48" s="10">
        <f t="shared" si="17"/>
        <v>0.8578583776682959</v>
      </c>
      <c r="T48" s="10">
        <f t="shared" si="17"/>
        <v>0.8507979973592923</v>
      </c>
      <c r="U48" s="10">
        <f t="shared" si="17"/>
        <v>0.8422714006615113</v>
      </c>
      <c r="V48" s="10">
        <f t="shared" si="17"/>
        <v>0.8470638945081477</v>
      </c>
      <c r="W48" s="10">
        <f t="shared" si="17"/>
        <v>0.8395701571521511</v>
      </c>
      <c r="X48" s="10">
        <f t="shared" si="17"/>
        <v>0.8347726791573308</v>
      </c>
      <c r="Y48" s="10">
        <f t="shared" si="17"/>
        <v>0.8005890046989109</v>
      </c>
      <c r="Z48" s="10">
        <f t="shared" si="17"/>
        <v>0.7988435633159089</v>
      </c>
      <c r="AA48" s="10">
        <f t="shared" si="17"/>
        <v>0.7994182293459857</v>
      </c>
      <c r="AB48" s="10">
        <f t="shared" si="17"/>
        <v>0.8178892991086154</v>
      </c>
      <c r="AC48" s="19"/>
      <c r="AD48" s="38"/>
    </row>
    <row r="49" spans="1:30" ht="12.75">
      <c r="A49" s="100" t="s">
        <v>88</v>
      </c>
      <c r="B49" s="103" t="s">
        <v>80</v>
      </c>
      <c r="C49" s="7" t="s">
        <v>0</v>
      </c>
      <c r="D49" s="7" t="s">
        <v>4</v>
      </c>
      <c r="E49" s="10">
        <v>0.30360000000000004</v>
      </c>
      <c r="F49" s="10">
        <v>0.3048</v>
      </c>
      <c r="G49" s="10">
        <v>0.3024</v>
      </c>
      <c r="H49" s="10">
        <v>0.3</v>
      </c>
      <c r="I49" s="10">
        <v>0.2928</v>
      </c>
      <c r="J49" s="10">
        <v>0.2904</v>
      </c>
      <c r="K49" s="10">
        <v>0.3</v>
      </c>
      <c r="L49" s="10">
        <v>0.31560000000000005</v>
      </c>
      <c r="M49" s="10">
        <v>0.3348</v>
      </c>
      <c r="N49" s="10">
        <v>0.3396</v>
      </c>
      <c r="O49" s="10">
        <v>0.342</v>
      </c>
      <c r="P49" s="10">
        <v>0.3312</v>
      </c>
      <c r="Q49" s="10">
        <v>0.3312</v>
      </c>
      <c r="R49" s="10">
        <v>0.3408</v>
      </c>
      <c r="S49" s="10">
        <v>0.3384</v>
      </c>
      <c r="T49" s="10">
        <v>0.3312</v>
      </c>
      <c r="U49" s="10">
        <v>0.32280000000000003</v>
      </c>
      <c r="V49" s="10">
        <v>0.3072</v>
      </c>
      <c r="W49" s="10">
        <v>0.2916</v>
      </c>
      <c r="X49" s="10">
        <v>0.294</v>
      </c>
      <c r="Y49" s="10">
        <v>0.294</v>
      </c>
      <c r="Z49" s="10">
        <v>0.2928</v>
      </c>
      <c r="AA49" s="10">
        <v>0.2928</v>
      </c>
      <c r="AB49" s="10">
        <v>0.30360000000000004</v>
      </c>
      <c r="AC49" s="19"/>
      <c r="AD49" s="38">
        <f>SUM(E49:AB49)</f>
        <v>7.4975999999999985</v>
      </c>
    </row>
    <row r="50" spans="1:30" ht="12.75">
      <c r="A50" s="101"/>
      <c r="B50" s="101"/>
      <c r="C50" s="7" t="s">
        <v>1</v>
      </c>
      <c r="D50" s="7" t="s">
        <v>76</v>
      </c>
      <c r="E50" s="10">
        <v>0.22440000000000002</v>
      </c>
      <c r="F50" s="10">
        <v>0.22080000000000002</v>
      </c>
      <c r="G50" s="10">
        <v>0.222</v>
      </c>
      <c r="H50" s="10">
        <v>0.2196</v>
      </c>
      <c r="I50" s="10">
        <v>0.2196</v>
      </c>
      <c r="J50" s="10">
        <v>0.2184</v>
      </c>
      <c r="K50" s="10">
        <v>0.22080000000000002</v>
      </c>
      <c r="L50" s="10">
        <v>0.228</v>
      </c>
      <c r="M50" s="10">
        <v>0.2364</v>
      </c>
      <c r="N50" s="10">
        <v>0.234</v>
      </c>
      <c r="O50" s="10">
        <v>0.2352</v>
      </c>
      <c r="P50" s="10">
        <v>0.22440000000000002</v>
      </c>
      <c r="Q50" s="10">
        <v>0.228</v>
      </c>
      <c r="R50" s="10">
        <v>0.2328</v>
      </c>
      <c r="S50" s="10">
        <v>0.2376</v>
      </c>
      <c r="T50" s="10">
        <v>0.2292</v>
      </c>
      <c r="U50" s="10">
        <v>0.228</v>
      </c>
      <c r="V50" s="10">
        <v>0.2196</v>
      </c>
      <c r="W50" s="10">
        <v>0.216</v>
      </c>
      <c r="X50" s="10">
        <v>0.21719999999999998</v>
      </c>
      <c r="Y50" s="10">
        <v>0.222</v>
      </c>
      <c r="Z50" s="10">
        <v>0.21359999999999998</v>
      </c>
      <c r="AA50" s="10">
        <v>0.21</v>
      </c>
      <c r="AB50" s="10">
        <v>0.2184</v>
      </c>
      <c r="AC50" s="19"/>
      <c r="AD50" s="38">
        <f>SUM(E50:AB50)</f>
        <v>5.376000000000001</v>
      </c>
    </row>
    <row r="51" spans="1:30" ht="12.75">
      <c r="A51" s="101"/>
      <c r="B51" s="101"/>
      <c r="C51" s="7" t="s">
        <v>34</v>
      </c>
      <c r="D51" s="7" t="s">
        <v>35</v>
      </c>
      <c r="E51" s="10">
        <f>IF(OR(E18=0,E49=0),0,ABS(1000*E49/(SQRT(3)*E18*COS(ATAN(E50/E49)))))</f>
        <v>35.90883079842088</v>
      </c>
      <c r="F51" s="10">
        <f aca="true" t="shared" si="18" ref="F51:AB51">IF(OR(F18=0,F49=0),0,ABS(1000*F49/(SQRT(3)*F18*COS(ATAN(F50/F49)))))</f>
        <v>35.91707773355896</v>
      </c>
      <c r="G51" s="10">
        <f t="shared" si="18"/>
        <v>35.68154534071006</v>
      </c>
      <c r="H51" s="10">
        <f t="shared" si="18"/>
        <v>35.246342711623356</v>
      </c>
      <c r="I51" s="10">
        <f t="shared" si="18"/>
        <v>34.471484261566566</v>
      </c>
      <c r="J51" s="10">
        <f t="shared" si="18"/>
        <v>34.44764808806914</v>
      </c>
      <c r="K51" s="10">
        <f t="shared" si="18"/>
        <v>35.19806507770467</v>
      </c>
      <c r="L51" s="10">
        <f t="shared" si="18"/>
        <v>36.850300385994515</v>
      </c>
      <c r="M51" s="10">
        <f t="shared" si="18"/>
        <v>39.17653768794129</v>
      </c>
      <c r="N51" s="10">
        <f t="shared" si="18"/>
        <v>39.35645136856482</v>
      </c>
      <c r="O51" s="10">
        <f t="shared" si="18"/>
        <v>40.14082597915071</v>
      </c>
      <c r="P51" s="10">
        <f t="shared" si="18"/>
        <v>38.24094757570859</v>
      </c>
      <c r="Q51" s="10">
        <f t="shared" si="18"/>
        <v>37.994687282069</v>
      </c>
      <c r="R51" s="10">
        <f t="shared" si="18"/>
        <v>39.191756369331294</v>
      </c>
      <c r="S51" s="10">
        <f t="shared" si="18"/>
        <v>39.07113113183593</v>
      </c>
      <c r="T51" s="10">
        <f t="shared" si="18"/>
        <v>38.12149067913049</v>
      </c>
      <c r="U51" s="10">
        <f t="shared" si="18"/>
        <v>37.5896887554551</v>
      </c>
      <c r="V51" s="10">
        <f t="shared" si="18"/>
        <v>35.97662505804204</v>
      </c>
      <c r="W51" s="10">
        <f t="shared" si="18"/>
        <v>34.40272203417095</v>
      </c>
      <c r="X51" s="10">
        <f t="shared" si="18"/>
        <v>34.37110336693372</v>
      </c>
      <c r="Y51" s="10">
        <f t="shared" si="18"/>
        <v>34.86835533415192</v>
      </c>
      <c r="Z51" s="10">
        <f t="shared" si="18"/>
        <v>34.75915109729495</v>
      </c>
      <c r="AA51" s="10">
        <f t="shared" si="18"/>
        <v>34.32869977352816</v>
      </c>
      <c r="AB51" s="10">
        <f t="shared" si="18"/>
        <v>35.69017235082409</v>
      </c>
      <c r="AC51" s="19"/>
      <c r="AD51" s="38"/>
    </row>
    <row r="52" spans="1:30" s="8" customFormat="1" ht="12.75">
      <c r="A52" s="101"/>
      <c r="B52" s="101"/>
      <c r="C52" s="7" t="s">
        <v>167</v>
      </c>
      <c r="D52" s="7"/>
      <c r="E52" s="10">
        <f aca="true" t="shared" si="19" ref="E52:AB52">E50/E49</f>
        <v>0.7391304347826086</v>
      </c>
      <c r="F52" s="10">
        <f t="shared" si="19"/>
        <v>0.7244094488188977</v>
      </c>
      <c r="G52" s="10">
        <f t="shared" si="19"/>
        <v>0.7341269841269842</v>
      </c>
      <c r="H52" s="10">
        <f t="shared" si="19"/>
        <v>0.732</v>
      </c>
      <c r="I52" s="10">
        <f t="shared" si="19"/>
        <v>0.75</v>
      </c>
      <c r="J52" s="10">
        <f t="shared" si="19"/>
        <v>0.7520661157024794</v>
      </c>
      <c r="K52" s="10">
        <f t="shared" si="19"/>
        <v>0.7360000000000001</v>
      </c>
      <c r="L52" s="10">
        <f t="shared" si="19"/>
        <v>0.7224334600760456</v>
      </c>
      <c r="M52" s="10">
        <f t="shared" si="19"/>
        <v>0.7060931899641577</v>
      </c>
      <c r="N52" s="10">
        <f t="shared" si="19"/>
        <v>0.6890459363957597</v>
      </c>
      <c r="O52" s="10">
        <f t="shared" si="19"/>
        <v>0.687719298245614</v>
      </c>
      <c r="P52" s="10">
        <f t="shared" si="19"/>
        <v>0.677536231884058</v>
      </c>
      <c r="Q52" s="10">
        <f t="shared" si="19"/>
        <v>0.6884057971014493</v>
      </c>
      <c r="R52" s="10">
        <f t="shared" si="19"/>
        <v>0.6830985915492959</v>
      </c>
      <c r="S52" s="10">
        <f t="shared" si="19"/>
        <v>0.7021276595744681</v>
      </c>
      <c r="T52" s="10">
        <f t="shared" si="19"/>
        <v>0.6920289855072463</v>
      </c>
      <c r="U52" s="10">
        <f t="shared" si="19"/>
        <v>0.7063197026022304</v>
      </c>
      <c r="V52" s="10">
        <f t="shared" si="19"/>
        <v>0.71484375</v>
      </c>
      <c r="W52" s="10">
        <f t="shared" si="19"/>
        <v>0.7407407407407407</v>
      </c>
      <c r="X52" s="10">
        <f t="shared" si="19"/>
        <v>0.7387755102040816</v>
      </c>
      <c r="Y52" s="10">
        <f t="shared" si="19"/>
        <v>0.7551020408163266</v>
      </c>
      <c r="Z52" s="10">
        <f t="shared" si="19"/>
        <v>0.7295081967213114</v>
      </c>
      <c r="AA52" s="10">
        <f t="shared" si="19"/>
        <v>0.7172131147540983</v>
      </c>
      <c r="AB52" s="10">
        <f t="shared" si="19"/>
        <v>0.7193675889328063</v>
      </c>
      <c r="AC52" s="20"/>
      <c r="AD52" s="38"/>
    </row>
    <row r="53" spans="1:30" s="8" customFormat="1" ht="12.75">
      <c r="A53" s="102"/>
      <c r="B53" s="102"/>
      <c r="C53" s="7" t="s">
        <v>168</v>
      </c>
      <c r="D53" s="7"/>
      <c r="E53" s="10">
        <f aca="true" t="shared" si="20" ref="E53:AB53">COS(ATAN(E52))</f>
        <v>0.8041761414663254</v>
      </c>
      <c r="F53" s="10">
        <f t="shared" si="20"/>
        <v>0.8098376545927232</v>
      </c>
      <c r="G53" s="10">
        <f t="shared" si="20"/>
        <v>0.8060997998454217</v>
      </c>
      <c r="H53" s="10">
        <f t="shared" si="20"/>
        <v>0.8069177614476579</v>
      </c>
      <c r="I53" s="10">
        <f t="shared" si="20"/>
        <v>0.8</v>
      </c>
      <c r="J53" s="10">
        <f t="shared" si="20"/>
        <v>0.7992067002940834</v>
      </c>
      <c r="K53" s="10">
        <f t="shared" si="20"/>
        <v>0.805379604303526</v>
      </c>
      <c r="L53" s="10">
        <f t="shared" si="20"/>
        <v>0.8105979476094711</v>
      </c>
      <c r="M53" s="10">
        <f t="shared" si="20"/>
        <v>0.8168867121928367</v>
      </c>
      <c r="N53" s="10">
        <f t="shared" si="20"/>
        <v>0.8234471804475866</v>
      </c>
      <c r="O53" s="10">
        <f t="shared" si="20"/>
        <v>0.8239575599698015</v>
      </c>
      <c r="P53" s="10">
        <f t="shared" si="20"/>
        <v>0.827873758876923</v>
      </c>
      <c r="Q53" s="10">
        <f t="shared" si="20"/>
        <v>0.8236934569179221</v>
      </c>
      <c r="R53" s="10">
        <f t="shared" si="20"/>
        <v>0.8257349230772523</v>
      </c>
      <c r="S53" s="10">
        <f t="shared" si="20"/>
        <v>0.8184130245263527</v>
      </c>
      <c r="T53" s="10">
        <f t="shared" si="20"/>
        <v>0.8222994334952457</v>
      </c>
      <c r="U53" s="10">
        <f t="shared" si="20"/>
        <v>0.8167995275326141</v>
      </c>
      <c r="V53" s="10">
        <f t="shared" si="20"/>
        <v>0.8135186989659678</v>
      </c>
      <c r="W53" s="10">
        <f t="shared" si="20"/>
        <v>0.8035571933447457</v>
      </c>
      <c r="X53" s="10">
        <f t="shared" si="20"/>
        <v>0.804312573683659</v>
      </c>
      <c r="Y53" s="10">
        <f t="shared" si="20"/>
        <v>0.7980413689309589</v>
      </c>
      <c r="Z53" s="10">
        <f t="shared" si="20"/>
        <v>0.80787615975341</v>
      </c>
      <c r="AA53" s="10">
        <f t="shared" si="20"/>
        <v>0.812606826436761</v>
      </c>
      <c r="AB53" s="10">
        <f t="shared" si="20"/>
        <v>0.8117777059439897</v>
      </c>
      <c r="AC53" s="20"/>
      <c r="AD53" s="38"/>
    </row>
    <row r="54" spans="1:30" ht="12.75">
      <c r="A54" s="21" t="s">
        <v>105</v>
      </c>
      <c r="B54" s="21"/>
      <c r="C54" s="7"/>
      <c r="D54" s="7">
        <v>3</v>
      </c>
      <c r="E54" s="10"/>
      <c r="F54" s="10"/>
      <c r="G54" s="10"/>
      <c r="H54" s="10"/>
      <c r="I54" s="10"/>
      <c r="J54" s="10"/>
      <c r="K54" s="10"/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9"/>
      <c r="AD54" s="37"/>
    </row>
    <row r="55" spans="1:30" ht="12.75">
      <c r="A55" s="21" t="s">
        <v>100</v>
      </c>
      <c r="B55" s="21"/>
      <c r="C55" s="7"/>
      <c r="D55" s="7">
        <v>3</v>
      </c>
      <c r="E55" s="10"/>
      <c r="F55" s="10"/>
      <c r="G55" s="10"/>
      <c r="H55" s="10"/>
      <c r="I55" s="10"/>
      <c r="J55" s="10"/>
      <c r="K55" s="10"/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9"/>
      <c r="AD55" s="37"/>
    </row>
    <row r="56" spans="1:30" ht="12.75">
      <c r="A56" s="21" t="s">
        <v>101</v>
      </c>
      <c r="B56" s="21"/>
      <c r="C56" s="7"/>
      <c r="D56" s="7">
        <v>1</v>
      </c>
      <c r="E56" s="10"/>
      <c r="F56" s="10"/>
      <c r="G56" s="10"/>
      <c r="H56" s="10"/>
      <c r="I56" s="10"/>
      <c r="J56" s="10"/>
      <c r="K56" s="10"/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9"/>
      <c r="AD56" s="37"/>
    </row>
    <row r="57" spans="1:30" ht="12.75">
      <c r="A57" s="21" t="s">
        <v>102</v>
      </c>
      <c r="B57" s="21"/>
      <c r="C57" s="7"/>
      <c r="D57" s="7">
        <v>4</v>
      </c>
      <c r="E57" s="10"/>
      <c r="F57" s="10"/>
      <c r="G57" s="10"/>
      <c r="H57" s="10"/>
      <c r="I57" s="10"/>
      <c r="J57" s="10"/>
      <c r="K57" s="10"/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9"/>
      <c r="AD57" s="37"/>
    </row>
    <row r="58" spans="1:30" ht="12.75">
      <c r="A58" s="21" t="s">
        <v>103</v>
      </c>
      <c r="B58" s="21"/>
      <c r="C58" s="7"/>
      <c r="D58" s="7">
        <v>3</v>
      </c>
      <c r="E58" s="10"/>
      <c r="F58" s="10"/>
      <c r="G58" s="10"/>
      <c r="H58" s="10"/>
      <c r="I58" s="10"/>
      <c r="J58" s="10"/>
      <c r="K58" s="10"/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9"/>
      <c r="AD58" s="37"/>
    </row>
    <row r="59" spans="1:30" ht="12.75">
      <c r="A59" s="21" t="s">
        <v>104</v>
      </c>
      <c r="B59" s="21"/>
      <c r="C59" s="7"/>
      <c r="D59" s="7">
        <v>3</v>
      </c>
      <c r="E59" s="10"/>
      <c r="F59" s="10"/>
      <c r="G59" s="10"/>
      <c r="H59" s="10"/>
      <c r="I59" s="10"/>
      <c r="J59" s="10"/>
      <c r="K59" s="10"/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9"/>
      <c r="AD59" s="37"/>
    </row>
    <row r="60" spans="1:29" ht="12.75">
      <c r="A60" s="11"/>
      <c r="B60" s="11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2.75">
      <c r="A61" s="11"/>
      <c r="B61" s="11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2.75">
      <c r="A62" s="11"/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2.75">
      <c r="A63" s="11"/>
      <c r="B63" s="11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2.75">
      <c r="A64" s="11"/>
      <c r="B64" s="11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2.75">
      <c r="A65" s="11"/>
      <c r="B65" s="11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5" customFormat="1" ht="20.25">
      <c r="A66" s="23" t="s">
        <v>72</v>
      </c>
      <c r="B66" s="24"/>
      <c r="C66" s="25"/>
      <c r="D66" s="25"/>
      <c r="E66" s="39" t="s">
        <v>98</v>
      </c>
      <c r="F66" s="40"/>
      <c r="G66" s="40"/>
      <c r="H66" s="41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20.25">
      <c r="A67" s="24"/>
      <c r="B67" s="24"/>
      <c r="C67" s="25"/>
      <c r="D67" s="25"/>
      <c r="E67" s="26"/>
      <c r="F67" s="27" t="s">
        <v>73</v>
      </c>
      <c r="G67" s="2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2.75">
      <c r="A68" s="1" t="s">
        <v>99</v>
      </c>
      <c r="B68" s="13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2.75">
      <c r="A69" s="13"/>
      <c r="B69" s="13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2.75">
      <c r="A70" s="11"/>
      <c r="B70" s="11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2.75">
      <c r="A71" s="11"/>
      <c r="B71" s="11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2.75">
      <c r="A72" s="11"/>
      <c r="B72" s="11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2.75">
      <c r="A73" s="11"/>
      <c r="B73" s="11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2.75">
      <c r="A74" s="11"/>
      <c r="B74" s="11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2.75">
      <c r="A75" s="11"/>
      <c r="B75" s="11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2.75">
      <c r="A76" s="11"/>
      <c r="B76" s="11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2.75">
      <c r="A77" s="11"/>
      <c r="B77" s="11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2.75">
      <c r="A78" s="11"/>
      <c r="B78" s="11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2.75">
      <c r="A79" s="11"/>
      <c r="B79" s="11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2.75">
      <c r="A80" s="11"/>
      <c r="B80" s="11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2.75">
      <c r="A81" s="11"/>
      <c r="B81" s="11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2.75">
      <c r="A82" s="11"/>
      <c r="B82" s="11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2.75">
      <c r="A83" s="11"/>
      <c r="B83" s="11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2.75">
      <c r="A84" s="11"/>
      <c r="B84" s="11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2.75">
      <c r="A85" s="11"/>
      <c r="B85" s="11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</sheetData>
  <sheetProtection/>
  <mergeCells count="25">
    <mergeCell ref="A44:A48"/>
    <mergeCell ref="B44:B48"/>
    <mergeCell ref="A34:A38"/>
    <mergeCell ref="B34:B38"/>
    <mergeCell ref="A39:A43"/>
    <mergeCell ref="B39:B43"/>
    <mergeCell ref="A7:AC7"/>
    <mergeCell ref="A8:AC8"/>
    <mergeCell ref="A6:AC6"/>
    <mergeCell ref="A24:A28"/>
    <mergeCell ref="B24:B28"/>
    <mergeCell ref="A29:A33"/>
    <mergeCell ref="B29:B33"/>
    <mergeCell ref="A19:A23"/>
    <mergeCell ref="B19:B23"/>
    <mergeCell ref="A49:A53"/>
    <mergeCell ref="B49:B53"/>
    <mergeCell ref="B10:B11"/>
    <mergeCell ref="A5:AC5"/>
    <mergeCell ref="C10:C11"/>
    <mergeCell ref="A9:AC9"/>
    <mergeCell ref="A10:A11"/>
    <mergeCell ref="D10:D11"/>
    <mergeCell ref="E10:AB10"/>
    <mergeCell ref="AC10:AC11"/>
  </mergeCells>
  <printOptions horizontalCentered="1"/>
  <pageMargins left="0.4330708661417323" right="0.2362204724409449" top="0.35433070866141736" bottom="0.15748031496062992" header="0.31496062992125984" footer="0.31496062992125984"/>
  <pageSetup fitToHeight="10" fitToWidth="1" horizontalDpi="600" verticalDpi="600" orientation="landscape" paperSize="9" scale="5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zoomScale="85" zoomScaleNormal="85" zoomScaleSheetLayoutView="100" zoomScalePageLayoutView="0" workbookViewId="0" topLeftCell="A1">
      <pane xSplit="4" ySplit="8" topLeftCell="AM9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G32" sqref="G32"/>
    </sheetView>
  </sheetViews>
  <sheetFormatPr defaultColWidth="9.00390625" defaultRowHeight="12.75"/>
  <cols>
    <col min="1" max="1" width="27.625" style="1" customWidth="1"/>
    <col min="2" max="2" width="17.375" style="1" customWidth="1"/>
    <col min="3" max="3" width="10.375" style="2" customWidth="1"/>
    <col min="4" max="4" width="12.25390625" style="2" customWidth="1"/>
    <col min="5" max="52" width="7.25390625" style="1" customWidth="1"/>
    <col min="53" max="53" width="17.625" style="13" customWidth="1"/>
    <col min="54" max="16384" width="9.125" style="1" customWidth="1"/>
  </cols>
  <sheetData>
    <row r="1" spans="1:53" ht="15.75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14" t="s">
        <v>74</v>
      </c>
      <c r="AZ1" s="28"/>
      <c r="BA1" s="28"/>
    </row>
    <row r="2" spans="1:53" ht="18">
      <c r="A2" s="109" t="s">
        <v>169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30"/>
      <c r="AZ2" s="31"/>
      <c r="BA2" s="31"/>
    </row>
    <row r="3" spans="1:53" ht="18">
      <c r="A3" s="107" t="s">
        <v>96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1:53" s="4" customFormat="1" ht="18.75">
      <c r="A4" s="108" t="s">
        <v>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s="4" customFormat="1" ht="18">
      <c r="A5" s="107" t="s">
        <v>97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4" ht="19.5" customHeight="1">
      <c r="A6" s="105" t="s">
        <v>2</v>
      </c>
      <c r="B6" s="104" t="s">
        <v>31</v>
      </c>
      <c r="C6" s="104" t="s">
        <v>32</v>
      </c>
      <c r="D6" s="104" t="s">
        <v>33</v>
      </c>
      <c r="E6" s="104" t="s">
        <v>39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 t="s">
        <v>3</v>
      </c>
      <c r="BB6" s="3"/>
    </row>
    <row r="7" spans="1:53" ht="19.5" customHeight="1">
      <c r="A7" s="105"/>
      <c r="B7" s="104"/>
      <c r="C7" s="104"/>
      <c r="D7" s="104"/>
      <c r="E7" s="113" t="s">
        <v>47</v>
      </c>
      <c r="F7" s="114"/>
      <c r="G7" s="113" t="s">
        <v>48</v>
      </c>
      <c r="H7" s="114"/>
      <c r="I7" s="113" t="s">
        <v>49</v>
      </c>
      <c r="J7" s="114"/>
      <c r="K7" s="113" t="s">
        <v>50</v>
      </c>
      <c r="L7" s="114"/>
      <c r="M7" s="113" t="s">
        <v>51</v>
      </c>
      <c r="N7" s="114"/>
      <c r="O7" s="113" t="s">
        <v>46</v>
      </c>
      <c r="P7" s="114"/>
      <c r="Q7" s="113" t="s">
        <v>45</v>
      </c>
      <c r="R7" s="114"/>
      <c r="S7" s="113" t="s">
        <v>44</v>
      </c>
      <c r="T7" s="114"/>
      <c r="U7" s="113" t="s">
        <v>43</v>
      </c>
      <c r="V7" s="114"/>
      <c r="W7" s="113" t="s">
        <v>42</v>
      </c>
      <c r="X7" s="114"/>
      <c r="Y7" s="113" t="s">
        <v>52</v>
      </c>
      <c r="Z7" s="114"/>
      <c r="AA7" s="113" t="s">
        <v>53</v>
      </c>
      <c r="AB7" s="114"/>
      <c r="AC7" s="113" t="s">
        <v>54</v>
      </c>
      <c r="AD7" s="114"/>
      <c r="AE7" s="113" t="s">
        <v>55</v>
      </c>
      <c r="AF7" s="114"/>
      <c r="AG7" s="113" t="s">
        <v>56</v>
      </c>
      <c r="AH7" s="114"/>
      <c r="AI7" s="113" t="s">
        <v>57</v>
      </c>
      <c r="AJ7" s="114"/>
      <c r="AK7" s="113" t="s">
        <v>58</v>
      </c>
      <c r="AL7" s="114"/>
      <c r="AM7" s="113" t="s">
        <v>59</v>
      </c>
      <c r="AN7" s="114"/>
      <c r="AO7" s="113" t="s">
        <v>60</v>
      </c>
      <c r="AP7" s="114"/>
      <c r="AQ7" s="113" t="s">
        <v>61</v>
      </c>
      <c r="AR7" s="114"/>
      <c r="AS7" s="113" t="s">
        <v>62</v>
      </c>
      <c r="AT7" s="114"/>
      <c r="AU7" s="113" t="s">
        <v>63</v>
      </c>
      <c r="AV7" s="114"/>
      <c r="AW7" s="113" t="s">
        <v>64</v>
      </c>
      <c r="AX7" s="114"/>
      <c r="AY7" s="113" t="s">
        <v>65</v>
      </c>
      <c r="AZ7" s="114"/>
      <c r="BA7" s="105"/>
    </row>
    <row r="8" spans="1:53" ht="19.5" customHeight="1">
      <c r="A8" s="105"/>
      <c r="B8" s="105"/>
      <c r="C8" s="104"/>
      <c r="D8" s="104"/>
      <c r="E8" s="16" t="s">
        <v>40</v>
      </c>
      <c r="F8" s="16" t="s">
        <v>41</v>
      </c>
      <c r="G8" s="16" t="s">
        <v>40</v>
      </c>
      <c r="H8" s="16" t="s">
        <v>41</v>
      </c>
      <c r="I8" s="16" t="s">
        <v>40</v>
      </c>
      <c r="J8" s="16" t="s">
        <v>41</v>
      </c>
      <c r="K8" s="16" t="s">
        <v>40</v>
      </c>
      <c r="L8" s="16" t="s">
        <v>41</v>
      </c>
      <c r="M8" s="16" t="s">
        <v>40</v>
      </c>
      <c r="N8" s="16" t="s">
        <v>41</v>
      </c>
      <c r="O8" s="16" t="s">
        <v>40</v>
      </c>
      <c r="P8" s="16" t="s">
        <v>41</v>
      </c>
      <c r="Q8" s="16" t="s">
        <v>40</v>
      </c>
      <c r="R8" s="16" t="s">
        <v>41</v>
      </c>
      <c r="S8" s="16" t="s">
        <v>40</v>
      </c>
      <c r="T8" s="16" t="s">
        <v>41</v>
      </c>
      <c r="U8" s="16" t="s">
        <v>40</v>
      </c>
      <c r="V8" s="16" t="s">
        <v>41</v>
      </c>
      <c r="W8" s="16" t="s">
        <v>40</v>
      </c>
      <c r="X8" s="16" t="s">
        <v>41</v>
      </c>
      <c r="Y8" s="16" t="s">
        <v>40</v>
      </c>
      <c r="Z8" s="16" t="s">
        <v>41</v>
      </c>
      <c r="AA8" s="16" t="s">
        <v>40</v>
      </c>
      <c r="AB8" s="16" t="s">
        <v>41</v>
      </c>
      <c r="AC8" s="16" t="s">
        <v>40</v>
      </c>
      <c r="AD8" s="16" t="s">
        <v>41</v>
      </c>
      <c r="AE8" s="16" t="s">
        <v>40</v>
      </c>
      <c r="AF8" s="16" t="s">
        <v>41</v>
      </c>
      <c r="AG8" s="16" t="s">
        <v>40</v>
      </c>
      <c r="AH8" s="16" t="s">
        <v>41</v>
      </c>
      <c r="AI8" s="16" t="s">
        <v>40</v>
      </c>
      <c r="AJ8" s="16" t="s">
        <v>41</v>
      </c>
      <c r="AK8" s="16" t="s">
        <v>40</v>
      </c>
      <c r="AL8" s="16" t="s">
        <v>41</v>
      </c>
      <c r="AM8" s="16" t="s">
        <v>40</v>
      </c>
      <c r="AN8" s="16" t="s">
        <v>41</v>
      </c>
      <c r="AO8" s="16" t="s">
        <v>40</v>
      </c>
      <c r="AP8" s="16" t="s">
        <v>41</v>
      </c>
      <c r="AQ8" s="16" t="s">
        <v>40</v>
      </c>
      <c r="AR8" s="16" t="s">
        <v>41</v>
      </c>
      <c r="AS8" s="16" t="s">
        <v>40</v>
      </c>
      <c r="AT8" s="16" t="s">
        <v>41</v>
      </c>
      <c r="AU8" s="16" t="s">
        <v>40</v>
      </c>
      <c r="AV8" s="16" t="s">
        <v>41</v>
      </c>
      <c r="AW8" s="16" t="s">
        <v>40</v>
      </c>
      <c r="AX8" s="16" t="s">
        <v>41</v>
      </c>
      <c r="AY8" s="16" t="s">
        <v>40</v>
      </c>
      <c r="AZ8" s="16" t="s">
        <v>41</v>
      </c>
      <c r="BA8" s="105"/>
    </row>
    <row r="9" spans="1:55" ht="15" customHeight="1">
      <c r="A9" s="116" t="s">
        <v>85</v>
      </c>
      <c r="B9" s="116" t="s">
        <v>86</v>
      </c>
      <c r="C9" s="7" t="s">
        <v>77</v>
      </c>
      <c r="D9" s="7" t="s">
        <v>38</v>
      </c>
      <c r="E9" s="35">
        <v>0.0528</v>
      </c>
      <c r="F9" s="35">
        <v>0</v>
      </c>
      <c r="G9" s="35">
        <v>0.066</v>
      </c>
      <c r="H9" s="35">
        <v>0</v>
      </c>
      <c r="I9" s="35">
        <v>0.0528</v>
      </c>
      <c r="J9" s="35">
        <v>0</v>
      </c>
      <c r="K9" s="35">
        <v>0.0528</v>
      </c>
      <c r="L9" s="35">
        <v>0</v>
      </c>
      <c r="M9" s="35">
        <v>0.0528</v>
      </c>
      <c r="N9" s="35">
        <v>0</v>
      </c>
      <c r="O9" s="35">
        <v>0.066</v>
      </c>
      <c r="P9" s="35">
        <v>0</v>
      </c>
      <c r="Q9" s="35">
        <v>0.0528</v>
      </c>
      <c r="R9" s="35">
        <v>0</v>
      </c>
      <c r="S9" s="35">
        <v>0.0528</v>
      </c>
      <c r="T9" s="35">
        <v>0</v>
      </c>
      <c r="U9" s="35">
        <v>0.0528</v>
      </c>
      <c r="V9" s="35">
        <v>0</v>
      </c>
      <c r="W9" s="35">
        <v>0.0528</v>
      </c>
      <c r="X9" s="35">
        <v>0</v>
      </c>
      <c r="Y9" s="35">
        <v>0.066</v>
      </c>
      <c r="Z9" s="35">
        <v>0</v>
      </c>
      <c r="AA9" s="35">
        <v>0.0528</v>
      </c>
      <c r="AB9" s="35">
        <v>0</v>
      </c>
      <c r="AC9" s="35">
        <v>0.0528</v>
      </c>
      <c r="AD9" s="35">
        <v>0</v>
      </c>
      <c r="AE9" s="35">
        <v>0.0528</v>
      </c>
      <c r="AF9" s="35">
        <v>0</v>
      </c>
      <c r="AG9" s="35">
        <v>0.0528</v>
      </c>
      <c r="AH9" s="35">
        <v>0</v>
      </c>
      <c r="AI9" s="35">
        <v>0.0528</v>
      </c>
      <c r="AJ9" s="35">
        <v>0</v>
      </c>
      <c r="AK9" s="35">
        <v>0.0528</v>
      </c>
      <c r="AL9" s="35">
        <v>0</v>
      </c>
      <c r="AM9" s="35">
        <v>0.0528</v>
      </c>
      <c r="AN9" s="35">
        <v>0</v>
      </c>
      <c r="AO9" s="35">
        <v>0.066</v>
      </c>
      <c r="AP9" s="35">
        <v>0</v>
      </c>
      <c r="AQ9" s="35">
        <v>0.0528</v>
      </c>
      <c r="AR9" s="35">
        <v>0</v>
      </c>
      <c r="AS9" s="35">
        <v>0.0528</v>
      </c>
      <c r="AT9" s="35">
        <v>0</v>
      </c>
      <c r="AU9" s="35">
        <v>0.0528</v>
      </c>
      <c r="AV9" s="35">
        <v>0</v>
      </c>
      <c r="AW9" s="35">
        <v>0.0528</v>
      </c>
      <c r="AX9" s="35">
        <v>0</v>
      </c>
      <c r="AY9" s="35">
        <v>0.0528</v>
      </c>
      <c r="AZ9" s="35">
        <v>0</v>
      </c>
      <c r="BA9" s="19"/>
      <c r="BB9" s="36"/>
      <c r="BC9" s="36"/>
    </row>
    <row r="10" spans="1:55" ht="15" customHeight="1">
      <c r="A10" s="116"/>
      <c r="B10" s="116"/>
      <c r="C10" s="7" t="s">
        <v>78</v>
      </c>
      <c r="D10" s="7" t="s">
        <v>71</v>
      </c>
      <c r="E10" s="35">
        <v>0</v>
      </c>
      <c r="F10" s="35">
        <v>0.30360000000000004</v>
      </c>
      <c r="G10" s="35">
        <v>0</v>
      </c>
      <c r="H10" s="35">
        <v>0.2904</v>
      </c>
      <c r="I10" s="35">
        <v>0</v>
      </c>
      <c r="J10" s="35">
        <v>0.30360000000000004</v>
      </c>
      <c r="K10" s="35">
        <v>0</v>
      </c>
      <c r="L10" s="35">
        <v>0.2904</v>
      </c>
      <c r="M10" s="35">
        <v>0</v>
      </c>
      <c r="N10" s="35">
        <v>0.30360000000000004</v>
      </c>
      <c r="O10" s="35">
        <v>0</v>
      </c>
      <c r="P10" s="35">
        <v>0.2904</v>
      </c>
      <c r="Q10" s="35">
        <v>0</v>
      </c>
      <c r="R10" s="35">
        <v>0.30360000000000004</v>
      </c>
      <c r="S10" s="35">
        <v>0</v>
      </c>
      <c r="T10" s="35">
        <v>0.2904</v>
      </c>
      <c r="U10" s="35">
        <v>0</v>
      </c>
      <c r="V10" s="35">
        <v>0.2904</v>
      </c>
      <c r="W10" s="35">
        <v>0</v>
      </c>
      <c r="X10" s="35">
        <v>0.30360000000000004</v>
      </c>
      <c r="Y10" s="35">
        <v>0</v>
      </c>
      <c r="Z10" s="35">
        <v>0.2904</v>
      </c>
      <c r="AA10" s="35">
        <v>0</v>
      </c>
      <c r="AB10" s="35">
        <v>0.30360000000000004</v>
      </c>
      <c r="AC10" s="35">
        <v>0</v>
      </c>
      <c r="AD10" s="35">
        <v>0.2904</v>
      </c>
      <c r="AE10" s="35">
        <v>0</v>
      </c>
      <c r="AF10" s="35">
        <v>0.30360000000000004</v>
      </c>
      <c r="AG10" s="35">
        <v>0</v>
      </c>
      <c r="AH10" s="35">
        <v>0.2904</v>
      </c>
      <c r="AI10" s="35">
        <v>0</v>
      </c>
      <c r="AJ10" s="35">
        <v>0.2904</v>
      </c>
      <c r="AK10" s="35">
        <v>0</v>
      </c>
      <c r="AL10" s="35">
        <v>0.30360000000000004</v>
      </c>
      <c r="AM10" s="35">
        <v>0</v>
      </c>
      <c r="AN10" s="35">
        <v>0.2904</v>
      </c>
      <c r="AO10" s="35">
        <v>0</v>
      </c>
      <c r="AP10" s="35">
        <v>0.2904</v>
      </c>
      <c r="AQ10" s="35">
        <v>0</v>
      </c>
      <c r="AR10" s="35">
        <v>0.30360000000000004</v>
      </c>
      <c r="AS10" s="35">
        <v>0</v>
      </c>
      <c r="AT10" s="35">
        <v>0.2904</v>
      </c>
      <c r="AU10" s="35">
        <v>0</v>
      </c>
      <c r="AV10" s="35">
        <v>0.30360000000000004</v>
      </c>
      <c r="AW10" s="35">
        <v>0</v>
      </c>
      <c r="AX10" s="35">
        <v>0.30360000000000004</v>
      </c>
      <c r="AY10" s="35">
        <v>0</v>
      </c>
      <c r="AZ10" s="35">
        <v>0.2904</v>
      </c>
      <c r="BA10" s="19"/>
      <c r="BB10" s="36"/>
      <c r="BC10" s="36"/>
    </row>
    <row r="11" spans="1:55" ht="15" customHeight="1">
      <c r="A11" s="115" t="s">
        <v>81</v>
      </c>
      <c r="B11" s="116" t="s">
        <v>82</v>
      </c>
      <c r="C11" s="7" t="s">
        <v>77</v>
      </c>
      <c r="D11" s="7" t="s">
        <v>38</v>
      </c>
      <c r="E11" s="35">
        <v>3.6768</v>
      </c>
      <c r="F11" s="35">
        <v>0</v>
      </c>
      <c r="G11" s="35">
        <v>3.4224</v>
      </c>
      <c r="H11" s="35">
        <v>0</v>
      </c>
      <c r="I11" s="35">
        <f>'приложение1(мощность)'!G24</f>
        <v>2.9904</v>
      </c>
      <c r="J11" s="35">
        <v>0</v>
      </c>
      <c r="K11" s="35">
        <f>'приложение1(мощность)'!H24</f>
        <v>2.4144</v>
      </c>
      <c r="L11" s="35">
        <v>0</v>
      </c>
      <c r="M11" s="35">
        <v>2.256</v>
      </c>
      <c r="N11" s="35">
        <v>0</v>
      </c>
      <c r="O11" s="35">
        <v>2.8176</v>
      </c>
      <c r="P11" s="35">
        <v>0</v>
      </c>
      <c r="Q11" s="35">
        <v>3.3408</v>
      </c>
      <c r="R11" s="35">
        <v>0</v>
      </c>
      <c r="S11" s="35">
        <v>4.6464</v>
      </c>
      <c r="T11" s="35">
        <v>0</v>
      </c>
      <c r="U11" s="35">
        <v>4.3872</v>
      </c>
      <c r="V11" s="35">
        <v>0</v>
      </c>
      <c r="W11" s="35">
        <v>3.9024</v>
      </c>
      <c r="X11" s="35">
        <v>0</v>
      </c>
      <c r="Y11" s="35">
        <v>4.5072</v>
      </c>
      <c r="Z11" s="35">
        <v>0</v>
      </c>
      <c r="AA11" s="35">
        <v>4.5168</v>
      </c>
      <c r="AB11" s="35">
        <v>0</v>
      </c>
      <c r="AC11" s="35">
        <v>4.9872</v>
      </c>
      <c r="AD11" s="35">
        <v>0</v>
      </c>
      <c r="AE11" s="35">
        <v>4.9632</v>
      </c>
      <c r="AF11" s="35">
        <v>0</v>
      </c>
      <c r="AG11" s="35">
        <v>3.8448</v>
      </c>
      <c r="AH11" s="35">
        <v>0</v>
      </c>
      <c r="AI11" s="35">
        <v>3.1968</v>
      </c>
      <c r="AJ11" s="35">
        <v>0</v>
      </c>
      <c r="AK11" s="35">
        <v>3.3888000000000003</v>
      </c>
      <c r="AL11" s="35">
        <v>0</v>
      </c>
      <c r="AM11" s="35">
        <v>3.4991999999999996</v>
      </c>
      <c r="AN11" s="35">
        <v>0</v>
      </c>
      <c r="AO11" s="35">
        <v>3.4368000000000003</v>
      </c>
      <c r="AP11" s="35">
        <v>0</v>
      </c>
      <c r="AQ11" s="35">
        <v>4.0704</v>
      </c>
      <c r="AR11" s="35">
        <v>0</v>
      </c>
      <c r="AS11" s="35">
        <v>3.2016</v>
      </c>
      <c r="AT11" s="35">
        <v>0</v>
      </c>
      <c r="AU11" s="35">
        <v>3.1391999999999998</v>
      </c>
      <c r="AV11" s="35">
        <v>0</v>
      </c>
      <c r="AW11" s="35">
        <v>2.5104</v>
      </c>
      <c r="AX11" s="35">
        <v>0</v>
      </c>
      <c r="AY11" s="35">
        <v>2.6208</v>
      </c>
      <c r="AZ11" s="35">
        <v>0</v>
      </c>
      <c r="BA11" s="19"/>
      <c r="BB11" s="36"/>
      <c r="BC11" s="36"/>
    </row>
    <row r="12" spans="1:55" ht="15" customHeight="1">
      <c r="A12" s="116"/>
      <c r="B12" s="116"/>
      <c r="C12" s="7" t="s">
        <v>78</v>
      </c>
      <c r="D12" s="7" t="s">
        <v>71</v>
      </c>
      <c r="E12" s="35">
        <v>2.3664</v>
      </c>
      <c r="F12" s="35">
        <v>0</v>
      </c>
      <c r="G12" s="35">
        <v>2.0736</v>
      </c>
      <c r="H12" s="35">
        <v>0</v>
      </c>
      <c r="I12" s="35">
        <v>2.0544000000000002</v>
      </c>
      <c r="J12" s="35">
        <v>0</v>
      </c>
      <c r="K12" s="35">
        <v>2.1984</v>
      </c>
      <c r="L12" s="35">
        <v>0</v>
      </c>
      <c r="M12" s="35">
        <v>2.0016</v>
      </c>
      <c r="N12" s="35">
        <v>0</v>
      </c>
      <c r="O12" s="35">
        <v>2.1456</v>
      </c>
      <c r="P12" s="35">
        <v>0</v>
      </c>
      <c r="Q12" s="35">
        <v>2.0448</v>
      </c>
      <c r="R12" s="35">
        <v>0</v>
      </c>
      <c r="S12" s="35">
        <v>3.0191999999999997</v>
      </c>
      <c r="T12" s="35">
        <v>0</v>
      </c>
      <c r="U12" s="35">
        <v>3.4464</v>
      </c>
      <c r="V12" s="35">
        <v>0</v>
      </c>
      <c r="W12" s="35">
        <v>3.0671999999999997</v>
      </c>
      <c r="X12" s="35">
        <v>0</v>
      </c>
      <c r="Y12" s="35">
        <v>3.2112</v>
      </c>
      <c r="Z12" s="35">
        <v>0</v>
      </c>
      <c r="AA12" s="35">
        <v>2.952</v>
      </c>
      <c r="AB12" s="35">
        <v>0</v>
      </c>
      <c r="AC12" s="35">
        <v>3.3984</v>
      </c>
      <c r="AD12" s="35">
        <v>0</v>
      </c>
      <c r="AE12" s="35">
        <v>3.5184</v>
      </c>
      <c r="AF12" s="35">
        <v>0</v>
      </c>
      <c r="AG12" s="35">
        <v>2.6592</v>
      </c>
      <c r="AH12" s="35">
        <v>0</v>
      </c>
      <c r="AI12" s="35">
        <v>2.6736</v>
      </c>
      <c r="AJ12" s="35">
        <v>0</v>
      </c>
      <c r="AK12" s="35">
        <v>2.8272</v>
      </c>
      <c r="AL12" s="35">
        <v>0</v>
      </c>
      <c r="AM12" s="35">
        <v>2.5584000000000002</v>
      </c>
      <c r="AN12" s="35">
        <v>0</v>
      </c>
      <c r="AO12" s="35">
        <v>1.8816</v>
      </c>
      <c r="AP12" s="35">
        <v>0</v>
      </c>
      <c r="AQ12" s="35">
        <v>2.6928</v>
      </c>
      <c r="AR12" s="35">
        <v>0</v>
      </c>
      <c r="AS12" s="35">
        <v>2.472</v>
      </c>
      <c r="AT12" s="35">
        <v>0</v>
      </c>
      <c r="AU12" s="35">
        <v>2.4671999999999996</v>
      </c>
      <c r="AV12" s="35">
        <v>0</v>
      </c>
      <c r="AW12" s="35">
        <v>1.9104</v>
      </c>
      <c r="AX12" s="35">
        <v>0</v>
      </c>
      <c r="AY12" s="35">
        <v>1.8576</v>
      </c>
      <c r="AZ12" s="35">
        <v>0</v>
      </c>
      <c r="BA12" s="19"/>
      <c r="BB12" s="36"/>
      <c r="BC12" s="36"/>
    </row>
    <row r="13" spans="1:55" ht="15" customHeight="1">
      <c r="A13" s="115" t="s">
        <v>79</v>
      </c>
      <c r="B13" s="116" t="s">
        <v>80</v>
      </c>
      <c r="C13" s="7" t="s">
        <v>77</v>
      </c>
      <c r="D13" s="7" t="s">
        <v>38</v>
      </c>
      <c r="E13" s="35">
        <v>1.2924</v>
      </c>
      <c r="F13" s="35">
        <v>0</v>
      </c>
      <c r="G13" s="35">
        <v>1.2275999999999998</v>
      </c>
      <c r="H13" s="35">
        <v>0.0036</v>
      </c>
      <c r="I13" s="35">
        <v>1.0404</v>
      </c>
      <c r="J13" s="35">
        <v>0</v>
      </c>
      <c r="K13" s="35">
        <v>1.0584</v>
      </c>
      <c r="L13" s="35">
        <v>0.018</v>
      </c>
      <c r="M13" s="35">
        <v>0.954</v>
      </c>
      <c r="N13" s="35">
        <v>0.0036</v>
      </c>
      <c r="O13" s="35">
        <v>1.0655999999999999</v>
      </c>
      <c r="P13" s="35">
        <v>0</v>
      </c>
      <c r="Q13" s="35">
        <v>1.6956</v>
      </c>
      <c r="R13" s="35">
        <v>0.0072</v>
      </c>
      <c r="S13" s="35">
        <v>1.2024000000000001</v>
      </c>
      <c r="T13" s="35">
        <v>0.0036</v>
      </c>
      <c r="U13" s="35">
        <v>0.9288</v>
      </c>
      <c r="V13" s="35">
        <v>0</v>
      </c>
      <c r="W13" s="35">
        <v>0.972</v>
      </c>
      <c r="X13" s="35">
        <v>0</v>
      </c>
      <c r="Y13" s="35">
        <v>1.2384000000000002</v>
      </c>
      <c r="Z13" s="35">
        <v>0</v>
      </c>
      <c r="AA13" s="35">
        <v>0.9216</v>
      </c>
      <c r="AB13" s="35">
        <v>0</v>
      </c>
      <c r="AC13" s="35">
        <v>0.8496</v>
      </c>
      <c r="AD13" s="35">
        <v>0</v>
      </c>
      <c r="AE13" s="35">
        <v>0.6804</v>
      </c>
      <c r="AF13" s="35">
        <v>0</v>
      </c>
      <c r="AG13" s="35">
        <v>0.5832</v>
      </c>
      <c r="AH13" s="35">
        <v>0.0072</v>
      </c>
      <c r="AI13" s="35">
        <v>0.7524</v>
      </c>
      <c r="AJ13" s="35">
        <v>0.0144</v>
      </c>
      <c r="AK13" s="35">
        <v>0.99</v>
      </c>
      <c r="AL13" s="35">
        <v>0</v>
      </c>
      <c r="AM13" s="35">
        <v>1.1304</v>
      </c>
      <c r="AN13" s="35">
        <v>0.0036</v>
      </c>
      <c r="AO13" s="35">
        <v>0.7128</v>
      </c>
      <c r="AP13" s="35">
        <v>0</v>
      </c>
      <c r="AQ13" s="35">
        <v>0.8892</v>
      </c>
      <c r="AR13" s="35">
        <v>0.0036</v>
      </c>
      <c r="AS13" s="35">
        <v>1.3608</v>
      </c>
      <c r="AT13" s="35">
        <v>0</v>
      </c>
      <c r="AU13" s="35">
        <v>1.4364000000000001</v>
      </c>
      <c r="AV13" s="35">
        <v>0</v>
      </c>
      <c r="AW13" s="35">
        <v>1.1304</v>
      </c>
      <c r="AX13" s="35">
        <v>0.0036</v>
      </c>
      <c r="AY13" s="35">
        <v>1.044</v>
      </c>
      <c r="AZ13" s="35">
        <v>0</v>
      </c>
      <c r="BA13" s="19"/>
      <c r="BB13" s="38">
        <f>E13-F13+G13-H13+I13-J13+K13-L13+M13-N13+O13-P13+Q13-R13+S13-T13+U13-V13+W13-X13+Y13-Z13+AA13-AB13+AC13-AD13+AE13-AF13+AG13-AH13+AI13-AJ13+AK13-AL13+AM13-AN13+AO13-AP13+AQ13-AR13+AS13-AT13+AU13-AV13+AW13-AX13+AY13-AZ13</f>
        <v>25.08840000000001</v>
      </c>
      <c r="BC13" s="36"/>
    </row>
    <row r="14" spans="1:55" ht="15" customHeight="1">
      <c r="A14" s="116"/>
      <c r="B14" s="116"/>
      <c r="C14" s="7" t="s">
        <v>78</v>
      </c>
      <c r="D14" s="7" t="s">
        <v>71</v>
      </c>
      <c r="E14" s="35">
        <v>0.0288</v>
      </c>
      <c r="F14" s="35">
        <v>0.9972000000000001</v>
      </c>
      <c r="G14" s="35">
        <v>0.018</v>
      </c>
      <c r="H14" s="35">
        <v>1.1376</v>
      </c>
      <c r="I14" s="35">
        <v>0</v>
      </c>
      <c r="J14" s="35">
        <v>1.71</v>
      </c>
      <c r="K14" s="35">
        <v>0.018</v>
      </c>
      <c r="L14" s="35">
        <v>1.224</v>
      </c>
      <c r="M14" s="35">
        <v>0.0036</v>
      </c>
      <c r="N14" s="35">
        <v>1.3824</v>
      </c>
      <c r="O14" s="35">
        <v>0.0036</v>
      </c>
      <c r="P14" s="35">
        <v>1.5588</v>
      </c>
      <c r="Q14" s="35">
        <v>0</v>
      </c>
      <c r="R14" s="35">
        <v>1.5048</v>
      </c>
      <c r="S14" s="35">
        <v>0.0036</v>
      </c>
      <c r="T14" s="35">
        <v>0.936</v>
      </c>
      <c r="U14" s="35">
        <v>0</v>
      </c>
      <c r="V14" s="35">
        <v>0.4788</v>
      </c>
      <c r="W14" s="35">
        <v>0</v>
      </c>
      <c r="X14" s="35">
        <v>1.0908</v>
      </c>
      <c r="Y14" s="35">
        <v>0</v>
      </c>
      <c r="Z14" s="35">
        <v>1.0908</v>
      </c>
      <c r="AA14" s="35">
        <v>0</v>
      </c>
      <c r="AB14" s="35">
        <v>1.0548</v>
      </c>
      <c r="AC14" s="35">
        <v>0</v>
      </c>
      <c r="AD14" s="35">
        <v>1.0116</v>
      </c>
      <c r="AE14" s="35">
        <v>0.0036</v>
      </c>
      <c r="AF14" s="35">
        <v>0.9576</v>
      </c>
      <c r="AG14" s="35">
        <v>0</v>
      </c>
      <c r="AH14" s="35">
        <v>1.242</v>
      </c>
      <c r="AI14" s="35">
        <v>0.0216</v>
      </c>
      <c r="AJ14" s="35">
        <v>0.9216</v>
      </c>
      <c r="AK14" s="35">
        <v>0.054</v>
      </c>
      <c r="AL14" s="35">
        <v>0.7596</v>
      </c>
      <c r="AM14" s="35">
        <v>0.0216</v>
      </c>
      <c r="AN14" s="35">
        <v>1.0475999999999999</v>
      </c>
      <c r="AO14" s="35">
        <v>0</v>
      </c>
      <c r="AP14" s="35">
        <v>1.5444</v>
      </c>
      <c r="AQ14" s="35">
        <v>0.0108</v>
      </c>
      <c r="AR14" s="35">
        <v>1.0224</v>
      </c>
      <c r="AS14" s="35">
        <v>0.1044</v>
      </c>
      <c r="AT14" s="35">
        <v>0.6516000000000001</v>
      </c>
      <c r="AU14" s="35">
        <v>0.0828</v>
      </c>
      <c r="AV14" s="35">
        <v>0.8244</v>
      </c>
      <c r="AW14" s="35">
        <v>0.0108</v>
      </c>
      <c r="AX14" s="35">
        <v>1.1556</v>
      </c>
      <c r="AY14" s="35">
        <v>0.0504</v>
      </c>
      <c r="AZ14" s="35">
        <v>0.936</v>
      </c>
      <c r="BA14" s="19"/>
      <c r="BB14" s="38">
        <f>E14-F14+G14-H14+I14-J14+K14-L14+M14-N14+O14-P14+Q14-R14+S14-T14+U14-V14+W14-X14+Y14-Z14+AA14-AB14+AC14-AD14+AE14-AF14+AG14-AH14+AI14-AJ14+AK14-AL14+AM14-AN14+AO14-AP14+AQ14-AR14+AS14-AT14+AU14-AV14+AW14-AX14+AY14-AZ14</f>
        <v>-25.804800000000007</v>
      </c>
      <c r="BC14" s="36"/>
    </row>
    <row r="15" spans="1:55" ht="15" customHeight="1">
      <c r="A15" s="115" t="s">
        <v>81</v>
      </c>
      <c r="B15" s="116" t="s">
        <v>83</v>
      </c>
      <c r="C15" s="7" t="s">
        <v>77</v>
      </c>
      <c r="D15" s="7" t="s">
        <v>38</v>
      </c>
      <c r="E15" s="35">
        <v>0.72</v>
      </c>
      <c r="F15" s="35">
        <v>0</v>
      </c>
      <c r="G15" s="35">
        <v>0.816</v>
      </c>
      <c r="H15" s="35">
        <v>0</v>
      </c>
      <c r="I15" s="35">
        <v>2.0784000000000002</v>
      </c>
      <c r="J15" s="35">
        <v>0</v>
      </c>
      <c r="K15" s="35">
        <v>1.8816</v>
      </c>
      <c r="L15" s="35">
        <v>0</v>
      </c>
      <c r="M15" s="35">
        <v>1.8095999999999999</v>
      </c>
      <c r="N15" s="35">
        <v>0</v>
      </c>
      <c r="O15" s="35">
        <v>0.8016</v>
      </c>
      <c r="P15" s="35">
        <v>0</v>
      </c>
      <c r="Q15" s="35">
        <v>0.8112</v>
      </c>
      <c r="R15" s="35">
        <v>0</v>
      </c>
      <c r="S15" s="35">
        <v>0.8016</v>
      </c>
      <c r="T15" s="35">
        <v>0</v>
      </c>
      <c r="U15" s="35">
        <v>0.5136000000000001</v>
      </c>
      <c r="V15" s="35">
        <v>0</v>
      </c>
      <c r="W15" s="35">
        <v>0.5232</v>
      </c>
      <c r="X15" s="35">
        <v>0</v>
      </c>
      <c r="Y15" s="35">
        <v>0.528</v>
      </c>
      <c r="Z15" s="35">
        <v>0</v>
      </c>
      <c r="AA15" s="35">
        <v>0.5568</v>
      </c>
      <c r="AB15" s="35">
        <v>0</v>
      </c>
      <c r="AC15" s="35">
        <v>0.5424</v>
      </c>
      <c r="AD15" s="35">
        <v>0</v>
      </c>
      <c r="AE15" s="35">
        <v>0.528</v>
      </c>
      <c r="AF15" s="35">
        <v>0</v>
      </c>
      <c r="AG15" s="35">
        <v>0.576</v>
      </c>
      <c r="AH15" s="35">
        <v>0</v>
      </c>
      <c r="AI15" s="35">
        <v>0.5472</v>
      </c>
      <c r="AJ15" s="35">
        <v>0</v>
      </c>
      <c r="AK15" s="35">
        <v>0.5184</v>
      </c>
      <c r="AL15" s="35">
        <v>0</v>
      </c>
      <c r="AM15" s="35">
        <v>0.552</v>
      </c>
      <c r="AN15" s="35">
        <v>0</v>
      </c>
      <c r="AO15" s="35">
        <v>0.528</v>
      </c>
      <c r="AP15" s="35">
        <v>0</v>
      </c>
      <c r="AQ15" s="35">
        <v>0.5232</v>
      </c>
      <c r="AR15" s="35">
        <v>0</v>
      </c>
      <c r="AS15" s="35">
        <v>0.5232</v>
      </c>
      <c r="AT15" s="35">
        <v>0</v>
      </c>
      <c r="AU15" s="35">
        <v>0.5232</v>
      </c>
      <c r="AV15" s="35">
        <v>0</v>
      </c>
      <c r="AW15" s="35">
        <v>0.5232</v>
      </c>
      <c r="AX15" s="35">
        <v>0</v>
      </c>
      <c r="AY15" s="35">
        <v>0.5376000000000001</v>
      </c>
      <c r="AZ15" s="35">
        <v>0</v>
      </c>
      <c r="BA15" s="19"/>
      <c r="BB15" s="38">
        <f aca="true" t="shared" si="0" ref="BB15:BB22">E15-F15+G15-H15+I15-J15+K15-L15+M15-N15+O15-P15+Q15-R15+S15-T15+U15-V15+W15-X15+Y15-Z15+AA15-AB15+AC15-AD15+AE15-AF15+AG15-AH15+AI15-AJ15+AK15-AL15+AM15-AN15+AO15-AP15+AQ15-AR15+AS15-AT15+AU15-AV15+AW15-AX15+AY15-AZ15</f>
        <v>18.264</v>
      </c>
      <c r="BC15" s="36"/>
    </row>
    <row r="16" spans="1:55" ht="15" customHeight="1">
      <c r="A16" s="116"/>
      <c r="B16" s="116"/>
      <c r="C16" s="7" t="s">
        <v>78</v>
      </c>
      <c r="D16" s="7" t="s">
        <v>71</v>
      </c>
      <c r="E16" s="35">
        <v>1.4975999999999998</v>
      </c>
      <c r="F16" s="35">
        <v>0</v>
      </c>
      <c r="G16" s="35">
        <v>1.5504</v>
      </c>
      <c r="H16" s="35">
        <v>0</v>
      </c>
      <c r="I16" s="35">
        <v>1.1856</v>
      </c>
      <c r="J16" s="35">
        <v>0</v>
      </c>
      <c r="K16" s="35">
        <v>1.0224</v>
      </c>
      <c r="L16" s="35">
        <v>0</v>
      </c>
      <c r="M16" s="35">
        <v>1.3296</v>
      </c>
      <c r="N16" s="35">
        <v>0</v>
      </c>
      <c r="O16" s="35">
        <v>1.0752000000000002</v>
      </c>
      <c r="P16" s="35">
        <v>0</v>
      </c>
      <c r="Q16" s="35">
        <v>0.9312</v>
      </c>
      <c r="R16" s="35">
        <v>0</v>
      </c>
      <c r="S16" s="35">
        <v>0.8976000000000001</v>
      </c>
      <c r="T16" s="35">
        <v>0</v>
      </c>
      <c r="U16" s="35">
        <v>0.7343999999999999</v>
      </c>
      <c r="V16" s="35">
        <v>0</v>
      </c>
      <c r="W16" s="35">
        <v>0.6384</v>
      </c>
      <c r="X16" s="35">
        <v>0</v>
      </c>
      <c r="Y16" s="35">
        <v>0.5424</v>
      </c>
      <c r="Z16" s="35">
        <v>0</v>
      </c>
      <c r="AA16" s="35">
        <v>0.38880000000000003</v>
      </c>
      <c r="AB16" s="35">
        <v>0</v>
      </c>
      <c r="AC16" s="35">
        <v>0.2832</v>
      </c>
      <c r="AD16" s="35">
        <v>0</v>
      </c>
      <c r="AE16" s="35">
        <v>0.3648</v>
      </c>
      <c r="AF16" s="35">
        <v>0</v>
      </c>
      <c r="AG16" s="35">
        <v>0.2832</v>
      </c>
      <c r="AH16" s="35">
        <v>0</v>
      </c>
      <c r="AI16" s="35">
        <v>0.552</v>
      </c>
      <c r="AJ16" s="35">
        <v>0</v>
      </c>
      <c r="AK16" s="35">
        <v>0.6768</v>
      </c>
      <c r="AL16" s="35">
        <v>0</v>
      </c>
      <c r="AM16" s="35">
        <v>0.6527999999999999</v>
      </c>
      <c r="AN16" s="35">
        <v>0</v>
      </c>
      <c r="AO16" s="35">
        <v>0.44160000000000005</v>
      </c>
      <c r="AP16" s="35">
        <v>0</v>
      </c>
      <c r="AQ16" s="35">
        <v>0.44639999999999996</v>
      </c>
      <c r="AR16" s="35">
        <v>0</v>
      </c>
      <c r="AS16" s="35">
        <v>0.5808</v>
      </c>
      <c r="AT16" s="35">
        <v>0</v>
      </c>
      <c r="AU16" s="35">
        <v>0.4848</v>
      </c>
      <c r="AV16" s="35">
        <v>0</v>
      </c>
      <c r="AW16" s="35">
        <v>0.4608</v>
      </c>
      <c r="AX16" s="35">
        <v>0</v>
      </c>
      <c r="AY16" s="35">
        <v>0.6096</v>
      </c>
      <c r="AZ16" s="35">
        <v>0</v>
      </c>
      <c r="BA16" s="19"/>
      <c r="BB16" s="38">
        <f t="shared" si="0"/>
        <v>17.6304</v>
      </c>
      <c r="BC16" s="36"/>
    </row>
    <row r="17" spans="1:55" ht="15" customHeight="1">
      <c r="A17" s="115" t="s">
        <v>81</v>
      </c>
      <c r="B17" s="116" t="s">
        <v>84</v>
      </c>
      <c r="C17" s="7" t="s">
        <v>77</v>
      </c>
      <c r="D17" s="7" t="s">
        <v>38</v>
      </c>
      <c r="E17" s="35">
        <v>0</v>
      </c>
      <c r="F17" s="35">
        <v>0.0056</v>
      </c>
      <c r="G17" s="35">
        <v>0</v>
      </c>
      <c r="H17" s="35">
        <v>0.008400000000000001</v>
      </c>
      <c r="I17" s="35">
        <v>0</v>
      </c>
      <c r="J17" s="35">
        <v>0.008400000000000001</v>
      </c>
      <c r="K17" s="35">
        <v>0</v>
      </c>
      <c r="L17" s="35">
        <v>0.008400000000000001</v>
      </c>
      <c r="M17" s="35">
        <v>0</v>
      </c>
      <c r="N17" s="35">
        <v>0.008400000000000001</v>
      </c>
      <c r="O17" s="35">
        <v>0</v>
      </c>
      <c r="P17" s="35">
        <v>0.0056</v>
      </c>
      <c r="Q17" s="35">
        <v>0</v>
      </c>
      <c r="R17" s="35">
        <v>0.008400000000000001</v>
      </c>
      <c r="S17" s="35">
        <v>0</v>
      </c>
      <c r="T17" s="35">
        <v>0.008400000000000001</v>
      </c>
      <c r="U17" s="35">
        <v>0</v>
      </c>
      <c r="V17" s="35">
        <v>0.008400000000000001</v>
      </c>
      <c r="W17" s="35">
        <v>0</v>
      </c>
      <c r="X17" s="35">
        <v>0.008400000000000001</v>
      </c>
      <c r="Y17" s="35">
        <v>0</v>
      </c>
      <c r="Z17" s="35">
        <v>0.008400000000000001</v>
      </c>
      <c r="AA17" s="35">
        <v>0</v>
      </c>
      <c r="AB17" s="35">
        <v>0.008400000000000001</v>
      </c>
      <c r="AC17" s="35">
        <v>0</v>
      </c>
      <c r="AD17" s="35">
        <v>0.008400000000000001</v>
      </c>
      <c r="AE17" s="35">
        <v>0</v>
      </c>
      <c r="AF17" s="35">
        <v>0.008400000000000001</v>
      </c>
      <c r="AG17" s="35">
        <v>0</v>
      </c>
      <c r="AH17" s="35">
        <v>0.008400000000000001</v>
      </c>
      <c r="AI17" s="35">
        <v>0</v>
      </c>
      <c r="AJ17" s="35">
        <v>0.008400000000000001</v>
      </c>
      <c r="AK17" s="35">
        <v>0</v>
      </c>
      <c r="AL17" s="35">
        <v>0.008400000000000001</v>
      </c>
      <c r="AM17" s="35">
        <v>0</v>
      </c>
      <c r="AN17" s="35">
        <v>0.008400000000000001</v>
      </c>
      <c r="AO17" s="35">
        <v>0</v>
      </c>
      <c r="AP17" s="35">
        <v>0.0112</v>
      </c>
      <c r="AQ17" s="35">
        <v>0</v>
      </c>
      <c r="AR17" s="35">
        <v>0.008400000000000001</v>
      </c>
      <c r="AS17" s="35">
        <v>0</v>
      </c>
      <c r="AT17" s="35">
        <v>0.008400000000000001</v>
      </c>
      <c r="AU17" s="35">
        <v>0</v>
      </c>
      <c r="AV17" s="35">
        <v>0.008400000000000001</v>
      </c>
      <c r="AW17" s="35">
        <v>0</v>
      </c>
      <c r="AX17" s="35">
        <v>0.008400000000000001</v>
      </c>
      <c r="AY17" s="35">
        <v>0</v>
      </c>
      <c r="AZ17" s="35">
        <v>0.008400000000000001</v>
      </c>
      <c r="BA17" s="19"/>
      <c r="BB17" s="38">
        <f t="shared" si="0"/>
        <v>-0.19879999999999998</v>
      </c>
      <c r="BC17" s="36"/>
    </row>
    <row r="18" spans="1:55" ht="15" customHeight="1">
      <c r="A18" s="116"/>
      <c r="B18" s="116"/>
      <c r="C18" s="7" t="s">
        <v>78</v>
      </c>
      <c r="D18" s="7" t="s">
        <v>71</v>
      </c>
      <c r="E18" s="35">
        <v>0</v>
      </c>
      <c r="F18" s="35">
        <v>5.171600000000001</v>
      </c>
      <c r="G18" s="35">
        <v>0</v>
      </c>
      <c r="H18" s="35">
        <v>5.1436</v>
      </c>
      <c r="I18" s="35">
        <v>0</v>
      </c>
      <c r="J18" s="35">
        <v>5.1996</v>
      </c>
      <c r="K18" s="35">
        <v>0</v>
      </c>
      <c r="L18" s="35">
        <v>5.194</v>
      </c>
      <c r="M18" s="35">
        <v>0</v>
      </c>
      <c r="N18" s="35">
        <v>5.2136000000000005</v>
      </c>
      <c r="O18" s="35">
        <v>0</v>
      </c>
      <c r="P18" s="35">
        <v>5.2303999999999995</v>
      </c>
      <c r="Q18" s="35">
        <v>0</v>
      </c>
      <c r="R18" s="35">
        <v>5.222</v>
      </c>
      <c r="S18" s="35">
        <v>0</v>
      </c>
      <c r="T18" s="35">
        <v>5.2052</v>
      </c>
      <c r="U18" s="35">
        <v>0</v>
      </c>
      <c r="V18" s="35">
        <v>5.1828</v>
      </c>
      <c r="W18" s="35">
        <v>0</v>
      </c>
      <c r="X18" s="35">
        <v>5.1268</v>
      </c>
      <c r="Y18" s="35">
        <v>0</v>
      </c>
      <c r="Z18" s="35">
        <v>5.124</v>
      </c>
      <c r="AA18" s="35">
        <v>0</v>
      </c>
      <c r="AB18" s="35">
        <v>5.0764</v>
      </c>
      <c r="AC18" s="35">
        <v>0</v>
      </c>
      <c r="AD18" s="35">
        <v>5.0876</v>
      </c>
      <c r="AE18" s="35">
        <v>0</v>
      </c>
      <c r="AF18" s="35">
        <v>5.096</v>
      </c>
      <c r="AG18" s="35">
        <v>0</v>
      </c>
      <c r="AH18" s="35">
        <v>5.0876</v>
      </c>
      <c r="AI18" s="35">
        <v>0</v>
      </c>
      <c r="AJ18" s="35">
        <v>5.0848</v>
      </c>
      <c r="AK18" s="35">
        <v>0</v>
      </c>
      <c r="AL18" s="35">
        <v>5.0988</v>
      </c>
      <c r="AM18" s="35">
        <v>0</v>
      </c>
      <c r="AN18" s="35">
        <v>5.054</v>
      </c>
      <c r="AO18" s="35">
        <v>0</v>
      </c>
      <c r="AP18" s="35">
        <v>5.0792</v>
      </c>
      <c r="AQ18" s="35">
        <v>0</v>
      </c>
      <c r="AR18" s="35">
        <v>5.0876</v>
      </c>
      <c r="AS18" s="35">
        <v>0</v>
      </c>
      <c r="AT18" s="35">
        <v>5.160399999999999</v>
      </c>
      <c r="AU18" s="35">
        <v>0</v>
      </c>
      <c r="AV18" s="35">
        <v>5.1576</v>
      </c>
      <c r="AW18" s="35">
        <v>0</v>
      </c>
      <c r="AX18" s="35">
        <v>5.1268</v>
      </c>
      <c r="AY18" s="35">
        <v>0</v>
      </c>
      <c r="AZ18" s="35">
        <v>5.1491999999999996</v>
      </c>
      <c r="BA18" s="19"/>
      <c r="BB18" s="38">
        <f t="shared" si="0"/>
        <v>-123.35959999999999</v>
      </c>
      <c r="BC18" s="36"/>
    </row>
    <row r="19" spans="1:55" ht="15" customHeight="1">
      <c r="A19" s="115" t="s">
        <v>87</v>
      </c>
      <c r="B19" s="116" t="s">
        <v>82</v>
      </c>
      <c r="C19" s="7" t="s">
        <v>77</v>
      </c>
      <c r="D19" s="7" t="s">
        <v>38</v>
      </c>
      <c r="E19" s="35">
        <v>0.19440000000000002</v>
      </c>
      <c r="F19" s="35">
        <v>0</v>
      </c>
      <c r="G19" s="35">
        <v>0.198</v>
      </c>
      <c r="H19" s="35">
        <v>0</v>
      </c>
      <c r="I19" s="35">
        <v>0.198</v>
      </c>
      <c r="J19" s="35">
        <v>0</v>
      </c>
      <c r="K19" s="35">
        <v>0.192</v>
      </c>
      <c r="L19" s="35">
        <v>0</v>
      </c>
      <c r="M19" s="35">
        <v>0.19319999999999998</v>
      </c>
      <c r="N19" s="35">
        <v>0</v>
      </c>
      <c r="O19" s="35">
        <v>0.192</v>
      </c>
      <c r="P19" s="35">
        <v>0</v>
      </c>
      <c r="Q19" s="35">
        <v>0.19440000000000002</v>
      </c>
      <c r="R19" s="35">
        <v>0</v>
      </c>
      <c r="S19" s="35">
        <v>0.2124</v>
      </c>
      <c r="T19" s="35">
        <v>0</v>
      </c>
      <c r="U19" s="35">
        <v>0.22319999999999998</v>
      </c>
      <c r="V19" s="35">
        <v>0</v>
      </c>
      <c r="W19" s="35">
        <v>0.246</v>
      </c>
      <c r="X19" s="35">
        <v>0</v>
      </c>
      <c r="Y19" s="35">
        <v>0.2616</v>
      </c>
      <c r="Z19" s="35">
        <v>0</v>
      </c>
      <c r="AA19" s="35">
        <v>0.258</v>
      </c>
      <c r="AB19" s="35">
        <v>0</v>
      </c>
      <c r="AC19" s="35">
        <v>0.2652</v>
      </c>
      <c r="AD19" s="35">
        <v>0</v>
      </c>
      <c r="AE19" s="35">
        <v>0.2532</v>
      </c>
      <c r="AF19" s="35">
        <v>0</v>
      </c>
      <c r="AG19" s="35">
        <v>0.2484</v>
      </c>
      <c r="AH19" s="35">
        <v>0</v>
      </c>
      <c r="AI19" s="35">
        <v>0.24480000000000002</v>
      </c>
      <c r="AJ19" s="35">
        <v>0</v>
      </c>
      <c r="AK19" s="35">
        <v>0.24</v>
      </c>
      <c r="AL19" s="35">
        <v>0</v>
      </c>
      <c r="AM19" s="35">
        <v>0.24480000000000002</v>
      </c>
      <c r="AN19" s="35">
        <v>0</v>
      </c>
      <c r="AO19" s="35">
        <v>0.24480000000000002</v>
      </c>
      <c r="AP19" s="35">
        <v>0</v>
      </c>
      <c r="AQ19" s="35">
        <v>0.2256</v>
      </c>
      <c r="AR19" s="35">
        <v>0</v>
      </c>
      <c r="AS19" s="35">
        <v>0.1956</v>
      </c>
      <c r="AT19" s="35">
        <v>0</v>
      </c>
      <c r="AU19" s="35">
        <v>0.1992</v>
      </c>
      <c r="AV19" s="35">
        <v>0</v>
      </c>
      <c r="AW19" s="35">
        <v>0.198</v>
      </c>
      <c r="AX19" s="35">
        <v>0</v>
      </c>
      <c r="AY19" s="35">
        <v>0.2064</v>
      </c>
      <c r="AZ19" s="35">
        <v>0</v>
      </c>
      <c r="BA19" s="19"/>
      <c r="BB19" s="38">
        <f t="shared" si="0"/>
        <v>5.329200000000001</v>
      </c>
      <c r="BC19" s="36"/>
    </row>
    <row r="20" spans="1:55" ht="15" customHeight="1">
      <c r="A20" s="116"/>
      <c r="B20" s="116"/>
      <c r="C20" s="7" t="s">
        <v>78</v>
      </c>
      <c r="D20" s="7" t="s">
        <v>71</v>
      </c>
      <c r="E20" s="35">
        <v>0.1464</v>
      </c>
      <c r="F20" s="35">
        <v>0</v>
      </c>
      <c r="G20" s="35">
        <v>0.14759999999999998</v>
      </c>
      <c r="H20" s="35">
        <v>0</v>
      </c>
      <c r="I20" s="35">
        <v>0.1512</v>
      </c>
      <c r="J20" s="35">
        <v>0</v>
      </c>
      <c r="K20" s="35">
        <v>0.144</v>
      </c>
      <c r="L20" s="35">
        <v>0</v>
      </c>
      <c r="M20" s="35">
        <v>0.14880000000000002</v>
      </c>
      <c r="N20" s="35">
        <v>0</v>
      </c>
      <c r="O20" s="35">
        <v>0.15</v>
      </c>
      <c r="P20" s="35">
        <v>0</v>
      </c>
      <c r="Q20" s="35">
        <v>0.14759999999999998</v>
      </c>
      <c r="R20" s="35">
        <v>0</v>
      </c>
      <c r="S20" s="35">
        <v>0.15</v>
      </c>
      <c r="T20" s="35">
        <v>0</v>
      </c>
      <c r="U20" s="35">
        <v>0.1464</v>
      </c>
      <c r="V20" s="35">
        <v>0</v>
      </c>
      <c r="W20" s="35">
        <v>0.14880000000000002</v>
      </c>
      <c r="X20" s="35">
        <v>0</v>
      </c>
      <c r="Y20" s="35">
        <v>0.1536</v>
      </c>
      <c r="Z20" s="35">
        <v>0</v>
      </c>
      <c r="AA20" s="35">
        <v>0.1512</v>
      </c>
      <c r="AB20" s="35">
        <v>0</v>
      </c>
      <c r="AC20" s="35">
        <v>0.15</v>
      </c>
      <c r="AD20" s="35">
        <v>0</v>
      </c>
      <c r="AE20" s="35">
        <v>0.14880000000000002</v>
      </c>
      <c r="AF20" s="35">
        <v>0</v>
      </c>
      <c r="AG20" s="35">
        <v>0.14880000000000002</v>
      </c>
      <c r="AH20" s="35">
        <v>0</v>
      </c>
      <c r="AI20" s="35">
        <v>0.1512</v>
      </c>
      <c r="AJ20" s="35">
        <v>0</v>
      </c>
      <c r="AK20" s="35">
        <v>0.1536</v>
      </c>
      <c r="AL20" s="35">
        <v>0</v>
      </c>
      <c r="AM20" s="35">
        <v>0.1536</v>
      </c>
      <c r="AN20" s="35">
        <v>0</v>
      </c>
      <c r="AO20" s="35">
        <v>0.1584</v>
      </c>
      <c r="AP20" s="35">
        <v>0</v>
      </c>
      <c r="AQ20" s="35">
        <v>0.14880000000000002</v>
      </c>
      <c r="AR20" s="35">
        <v>0</v>
      </c>
      <c r="AS20" s="35">
        <v>0.1464</v>
      </c>
      <c r="AT20" s="35">
        <v>0</v>
      </c>
      <c r="AU20" s="35">
        <v>0.15</v>
      </c>
      <c r="AV20" s="35">
        <v>0</v>
      </c>
      <c r="AW20" s="35">
        <v>0.14880000000000002</v>
      </c>
      <c r="AX20" s="35">
        <v>0</v>
      </c>
      <c r="AY20" s="35">
        <v>0.1452</v>
      </c>
      <c r="AZ20" s="35">
        <v>0</v>
      </c>
      <c r="BA20" s="19"/>
      <c r="BB20" s="38">
        <f t="shared" si="0"/>
        <v>3.5892</v>
      </c>
      <c r="BC20" s="36"/>
    </row>
    <row r="21" spans="1:55" ht="15" customHeight="1">
      <c r="A21" s="115" t="s">
        <v>88</v>
      </c>
      <c r="B21" s="116" t="s">
        <v>80</v>
      </c>
      <c r="C21" s="7" t="s">
        <v>77</v>
      </c>
      <c r="D21" s="7" t="s">
        <v>38</v>
      </c>
      <c r="E21" s="35">
        <v>0.30360000000000004</v>
      </c>
      <c r="F21" s="35">
        <v>0</v>
      </c>
      <c r="G21" s="35">
        <v>0.3048</v>
      </c>
      <c r="H21" s="35">
        <v>0</v>
      </c>
      <c r="I21" s="35">
        <v>0.3024</v>
      </c>
      <c r="J21" s="35">
        <v>0</v>
      </c>
      <c r="K21" s="35">
        <v>0.3</v>
      </c>
      <c r="L21" s="35">
        <v>0</v>
      </c>
      <c r="M21" s="35">
        <v>0.2928</v>
      </c>
      <c r="N21" s="35">
        <v>0</v>
      </c>
      <c r="O21" s="35">
        <v>0.2904</v>
      </c>
      <c r="P21" s="35">
        <v>0</v>
      </c>
      <c r="Q21" s="35">
        <v>0.3</v>
      </c>
      <c r="R21" s="35">
        <v>0</v>
      </c>
      <c r="S21" s="35">
        <v>0.31560000000000005</v>
      </c>
      <c r="T21" s="35">
        <v>0</v>
      </c>
      <c r="U21" s="35">
        <v>0.3348</v>
      </c>
      <c r="V21" s="35">
        <v>0</v>
      </c>
      <c r="W21" s="35">
        <v>0.3396</v>
      </c>
      <c r="X21" s="35">
        <v>0</v>
      </c>
      <c r="Y21" s="35">
        <v>0.342</v>
      </c>
      <c r="Z21" s="35">
        <v>0</v>
      </c>
      <c r="AA21" s="35">
        <v>0.3312</v>
      </c>
      <c r="AB21" s="35">
        <v>0</v>
      </c>
      <c r="AC21" s="35">
        <v>0.3312</v>
      </c>
      <c r="AD21" s="35">
        <v>0</v>
      </c>
      <c r="AE21" s="35">
        <v>0.3408</v>
      </c>
      <c r="AF21" s="35">
        <v>0</v>
      </c>
      <c r="AG21" s="35">
        <v>0.3384</v>
      </c>
      <c r="AH21" s="35">
        <v>0</v>
      </c>
      <c r="AI21" s="35">
        <v>0.3312</v>
      </c>
      <c r="AJ21" s="35">
        <v>0</v>
      </c>
      <c r="AK21" s="35">
        <v>0.32280000000000003</v>
      </c>
      <c r="AL21" s="35">
        <v>0</v>
      </c>
      <c r="AM21" s="35">
        <v>0.3072</v>
      </c>
      <c r="AN21" s="35">
        <v>0</v>
      </c>
      <c r="AO21" s="35">
        <v>0.2916</v>
      </c>
      <c r="AP21" s="35">
        <v>0</v>
      </c>
      <c r="AQ21" s="35">
        <v>0.294</v>
      </c>
      <c r="AR21" s="35">
        <v>0</v>
      </c>
      <c r="AS21" s="35">
        <v>0.294</v>
      </c>
      <c r="AT21" s="35">
        <v>0</v>
      </c>
      <c r="AU21" s="35">
        <v>0.2928</v>
      </c>
      <c r="AV21" s="35">
        <v>0</v>
      </c>
      <c r="AW21" s="35">
        <v>0.2928</v>
      </c>
      <c r="AX21" s="35">
        <v>0</v>
      </c>
      <c r="AY21" s="35">
        <v>0.30360000000000004</v>
      </c>
      <c r="AZ21" s="35">
        <v>0</v>
      </c>
      <c r="BA21" s="19"/>
      <c r="BB21" s="38">
        <f t="shared" si="0"/>
        <v>7.4975999999999985</v>
      </c>
      <c r="BC21" s="36"/>
    </row>
    <row r="22" spans="1:55" ht="15" customHeight="1">
      <c r="A22" s="116"/>
      <c r="B22" s="116"/>
      <c r="C22" s="7" t="s">
        <v>78</v>
      </c>
      <c r="D22" s="7" t="s">
        <v>71</v>
      </c>
      <c r="E22" s="35">
        <v>0.22440000000000002</v>
      </c>
      <c r="F22" s="35">
        <v>0</v>
      </c>
      <c r="G22" s="35">
        <v>0.22080000000000002</v>
      </c>
      <c r="H22" s="35">
        <v>0</v>
      </c>
      <c r="I22" s="35">
        <v>0.222</v>
      </c>
      <c r="J22" s="35">
        <v>0</v>
      </c>
      <c r="K22" s="35">
        <v>0.2196</v>
      </c>
      <c r="L22" s="35">
        <v>0</v>
      </c>
      <c r="M22" s="35">
        <v>0.2196</v>
      </c>
      <c r="N22" s="35">
        <v>0</v>
      </c>
      <c r="O22" s="35">
        <v>0.2184</v>
      </c>
      <c r="P22" s="35">
        <v>0</v>
      </c>
      <c r="Q22" s="35">
        <v>0.22080000000000002</v>
      </c>
      <c r="R22" s="35">
        <v>0</v>
      </c>
      <c r="S22" s="35">
        <v>0.228</v>
      </c>
      <c r="T22" s="35">
        <v>0</v>
      </c>
      <c r="U22" s="35">
        <v>0.2364</v>
      </c>
      <c r="V22" s="35">
        <v>0</v>
      </c>
      <c r="W22" s="35">
        <v>0.234</v>
      </c>
      <c r="X22" s="35">
        <v>0</v>
      </c>
      <c r="Y22" s="35">
        <v>0.2352</v>
      </c>
      <c r="Z22" s="35">
        <v>0</v>
      </c>
      <c r="AA22" s="35">
        <v>0.22440000000000002</v>
      </c>
      <c r="AB22" s="35">
        <v>0</v>
      </c>
      <c r="AC22" s="35">
        <v>0.228</v>
      </c>
      <c r="AD22" s="35">
        <v>0</v>
      </c>
      <c r="AE22" s="35">
        <v>0.2328</v>
      </c>
      <c r="AF22" s="35">
        <v>0</v>
      </c>
      <c r="AG22" s="35">
        <v>0.2376</v>
      </c>
      <c r="AH22" s="35">
        <v>0</v>
      </c>
      <c r="AI22" s="35">
        <v>0.2292</v>
      </c>
      <c r="AJ22" s="35">
        <v>0</v>
      </c>
      <c r="AK22" s="35">
        <v>0.228</v>
      </c>
      <c r="AL22" s="35">
        <v>0</v>
      </c>
      <c r="AM22" s="35">
        <v>0.2196</v>
      </c>
      <c r="AN22" s="35">
        <v>0</v>
      </c>
      <c r="AO22" s="35">
        <v>0.216</v>
      </c>
      <c r="AP22" s="35">
        <v>0</v>
      </c>
      <c r="AQ22" s="35">
        <v>0.21719999999999998</v>
      </c>
      <c r="AR22" s="35">
        <v>0</v>
      </c>
      <c r="AS22" s="35">
        <v>0.222</v>
      </c>
      <c r="AT22" s="35">
        <v>0</v>
      </c>
      <c r="AU22" s="35">
        <v>0.21359999999999998</v>
      </c>
      <c r="AV22" s="35">
        <v>0</v>
      </c>
      <c r="AW22" s="35">
        <v>0.21</v>
      </c>
      <c r="AX22" s="35">
        <v>0</v>
      </c>
      <c r="AY22" s="35">
        <v>0.2184</v>
      </c>
      <c r="AZ22" s="35">
        <v>0</v>
      </c>
      <c r="BA22" s="19"/>
      <c r="BB22" s="38">
        <f t="shared" si="0"/>
        <v>5.376000000000001</v>
      </c>
      <c r="BC22" s="36"/>
    </row>
    <row r="23" spans="1:52" ht="12.75">
      <c r="A23" s="13"/>
      <c r="B23" s="13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3" ht="12.75">
      <c r="A24" s="13"/>
      <c r="B24" s="13"/>
      <c r="C24" s="12"/>
      <c r="D24" s="1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</row>
    <row r="25" spans="1:53" ht="12.75">
      <c r="A25" s="13"/>
      <c r="B25" s="13"/>
      <c r="C25" s="12"/>
      <c r="D25" s="1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</row>
    <row r="26" spans="1:52" ht="12.75">
      <c r="A26" s="13"/>
      <c r="B26" s="13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20.25">
      <c r="A27" s="13"/>
      <c r="B27" s="13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AM27" s="26"/>
      <c r="AN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0:53" s="5" customFormat="1" ht="20.25">
      <c r="J28" s="24"/>
      <c r="K28" s="24"/>
      <c r="L28" s="24"/>
      <c r="M28" s="24"/>
      <c r="N28" s="26"/>
      <c r="O28" s="26"/>
      <c r="P28" s="26"/>
      <c r="Q28" s="26"/>
      <c r="AM28" s="26"/>
      <c r="AN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0:53" s="5" customFormat="1" ht="20.25">
      <c r="J29" s="24"/>
      <c r="K29" s="24"/>
      <c r="L29" s="24"/>
      <c r="M29" s="24"/>
      <c r="N29" s="26"/>
      <c r="O29" s="26"/>
      <c r="P29" s="27"/>
      <c r="Q29" s="26"/>
      <c r="AM29" s="1"/>
      <c r="AN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1" spans="28:29" ht="12.75">
      <c r="AB31" s="2"/>
      <c r="AC31" s="2"/>
    </row>
    <row r="32" spans="26:38" ht="20.25">
      <c r="Z32" s="23" t="s">
        <v>72</v>
      </c>
      <c r="AA32" s="24"/>
      <c r="AB32" s="25"/>
      <c r="AC32" s="25"/>
      <c r="AI32" s="39" t="s">
        <v>98</v>
      </c>
      <c r="AJ32" s="40"/>
      <c r="AK32" s="40"/>
      <c r="AL32" s="40"/>
    </row>
    <row r="33" spans="26:38" ht="20.25">
      <c r="Z33" s="24"/>
      <c r="AA33" s="24"/>
      <c r="AB33" s="25"/>
      <c r="AC33" s="25"/>
      <c r="AD33" s="5"/>
      <c r="AE33" s="5"/>
      <c r="AF33" s="5"/>
      <c r="AG33" s="5"/>
      <c r="AH33" s="5"/>
      <c r="AI33" s="26"/>
      <c r="AJ33" s="26"/>
      <c r="AK33" s="27" t="s">
        <v>73</v>
      </c>
      <c r="AL33" s="26"/>
    </row>
    <row r="34" spans="26:34" ht="20.25">
      <c r="Z34" s="1" t="s">
        <v>99</v>
      </c>
      <c r="AB34" s="2"/>
      <c r="AC34" s="2"/>
      <c r="AD34" s="5"/>
      <c r="AE34" s="5"/>
      <c r="AF34" s="5"/>
      <c r="AG34" s="5"/>
      <c r="AH34" s="5"/>
    </row>
    <row r="35" spans="28:29" ht="12.75">
      <c r="AB35" s="2"/>
      <c r="AC35" s="2"/>
    </row>
  </sheetData>
  <sheetProtection/>
  <mergeCells count="49">
    <mergeCell ref="O7:P7"/>
    <mergeCell ref="Q7:R7"/>
    <mergeCell ref="A21:A22"/>
    <mergeCell ref="B21:B22"/>
    <mergeCell ref="A1:AD1"/>
    <mergeCell ref="A2:AD2"/>
    <mergeCell ref="A3:AD3"/>
    <mergeCell ref="A4:AD4"/>
    <mergeCell ref="A5:AD5"/>
    <mergeCell ref="K7:L7"/>
    <mergeCell ref="D6:D8"/>
    <mergeCell ref="M7:N7"/>
    <mergeCell ref="C6:C8"/>
    <mergeCell ref="A15:A16"/>
    <mergeCell ref="B15:B16"/>
    <mergeCell ref="A17:A18"/>
    <mergeCell ref="B17:B18"/>
    <mergeCell ref="A6:A8"/>
    <mergeCell ref="B6:B8"/>
    <mergeCell ref="A19:A20"/>
    <mergeCell ref="B19:B20"/>
    <mergeCell ref="AG7:AH7"/>
    <mergeCell ref="AY7:AZ7"/>
    <mergeCell ref="A9:A10"/>
    <mergeCell ref="B9:B10"/>
    <mergeCell ref="A11:A12"/>
    <mergeCell ref="B11:B12"/>
    <mergeCell ref="E7:F7"/>
    <mergeCell ref="G7:H7"/>
    <mergeCell ref="AA7:AB7"/>
    <mergeCell ref="I7:J7"/>
    <mergeCell ref="E6:AZ6"/>
    <mergeCell ref="AU7:AV7"/>
    <mergeCell ref="AW7:AX7"/>
    <mergeCell ref="AK7:AL7"/>
    <mergeCell ref="AM7:AN7"/>
    <mergeCell ref="AO7:AP7"/>
    <mergeCell ref="AQ7:AR7"/>
    <mergeCell ref="AE7:AF7"/>
    <mergeCell ref="AC7:AD7"/>
    <mergeCell ref="AI7:AJ7"/>
    <mergeCell ref="BA6:BA8"/>
    <mergeCell ref="S7:T7"/>
    <mergeCell ref="Y7:Z7"/>
    <mergeCell ref="A13:A14"/>
    <mergeCell ref="B13:B14"/>
    <mergeCell ref="AS7:AT7"/>
    <mergeCell ref="U7:V7"/>
    <mergeCell ref="W7:X7"/>
  </mergeCells>
  <printOptions horizontalCentered="1"/>
  <pageMargins left="0.1968503937007874" right="0.1968503937007874" top="0.7874015748031497" bottom="0.3937007874015748" header="0.5118110236220472" footer="0.3937007874015748"/>
  <pageSetup fitToWidth="2" fitToHeight="1" horizontalDpi="600" verticalDpi="600" orientation="landscape" paperSize="9" scale="65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H32" sqref="H32"/>
    </sheetView>
  </sheetViews>
  <sheetFormatPr defaultColWidth="9.00390625" defaultRowHeight="12.75"/>
  <cols>
    <col min="8" max="8" width="50.875" style="0" customWidth="1"/>
    <col min="13" max="13" width="21.125" style="0" customWidth="1"/>
  </cols>
  <sheetData>
    <row r="1" ht="15.75" customHeight="1">
      <c r="M1" s="42" t="s">
        <v>106</v>
      </c>
    </row>
    <row r="2" ht="15.75" customHeight="1">
      <c r="M2" s="42"/>
    </row>
    <row r="3" ht="15.75" customHeight="1"/>
    <row r="4" ht="15.75" customHeight="1"/>
    <row r="5" spans="1:13" ht="15.75" customHeight="1">
      <c r="A5" s="117" t="s">
        <v>107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5.75" customHeight="1">
      <c r="A6" s="4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.75" customHeight="1">
      <c r="A7" s="119" t="s">
        <v>108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.7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.75" customHeight="1" thickBo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5.75" customHeight="1" thickBot="1">
      <c r="A10" s="121" t="s">
        <v>109</v>
      </c>
      <c r="B10" s="124"/>
      <c r="C10" s="125"/>
      <c r="D10" s="124"/>
      <c r="E10" s="125"/>
      <c r="F10" s="124"/>
      <c r="G10" s="125"/>
      <c r="H10" s="126" t="s">
        <v>110</v>
      </c>
      <c r="I10" s="129" t="s">
        <v>111</v>
      </c>
      <c r="J10" s="130"/>
      <c r="K10" s="130"/>
      <c r="L10" s="130"/>
      <c r="M10" s="126" t="s">
        <v>112</v>
      </c>
    </row>
    <row r="11" spans="1:13" ht="15.75" customHeight="1">
      <c r="A11" s="122"/>
      <c r="B11" s="131" t="s">
        <v>113</v>
      </c>
      <c r="C11" s="132"/>
      <c r="D11" s="131" t="s">
        <v>114</v>
      </c>
      <c r="E11" s="132"/>
      <c r="F11" s="131" t="s">
        <v>115</v>
      </c>
      <c r="G11" s="132"/>
      <c r="H11" s="127"/>
      <c r="I11" s="133" t="s">
        <v>170</v>
      </c>
      <c r="J11" s="125"/>
      <c r="K11" s="125"/>
      <c r="L11" s="125"/>
      <c r="M11" s="127"/>
    </row>
    <row r="12" spans="1:13" ht="15.75" customHeight="1" thickBot="1">
      <c r="A12" s="122"/>
      <c r="B12" s="136"/>
      <c r="C12" s="137"/>
      <c r="D12" s="136"/>
      <c r="E12" s="137"/>
      <c r="F12" s="136"/>
      <c r="G12" s="137"/>
      <c r="H12" s="127"/>
      <c r="I12" s="134"/>
      <c r="J12" s="135"/>
      <c r="K12" s="135"/>
      <c r="L12" s="135"/>
      <c r="M12" s="127"/>
    </row>
    <row r="13" spans="1:13" ht="15.75" customHeight="1">
      <c r="A13" s="122"/>
      <c r="B13" s="142" t="s">
        <v>116</v>
      </c>
      <c r="C13" s="144" t="s">
        <v>117</v>
      </c>
      <c r="D13" s="142" t="s">
        <v>116</v>
      </c>
      <c r="E13" s="144" t="s">
        <v>117</v>
      </c>
      <c r="F13" s="142" t="s">
        <v>116</v>
      </c>
      <c r="G13" s="144" t="s">
        <v>117</v>
      </c>
      <c r="H13" s="127"/>
      <c r="I13" s="47" t="s">
        <v>147</v>
      </c>
      <c r="J13" s="47" t="s">
        <v>152</v>
      </c>
      <c r="K13" s="47" t="s">
        <v>153</v>
      </c>
      <c r="L13" s="48" t="s">
        <v>162</v>
      </c>
      <c r="M13" s="127" t="s">
        <v>112</v>
      </c>
    </row>
    <row r="14" spans="1:13" ht="15.75" customHeight="1" thickBot="1">
      <c r="A14" s="123"/>
      <c r="B14" s="143"/>
      <c r="C14" s="145"/>
      <c r="D14" s="143"/>
      <c r="E14" s="145"/>
      <c r="F14" s="143"/>
      <c r="G14" s="145"/>
      <c r="H14" s="128"/>
      <c r="I14" s="49" t="s">
        <v>121</v>
      </c>
      <c r="J14" s="49" t="s">
        <v>121</v>
      </c>
      <c r="K14" s="49" t="s">
        <v>121</v>
      </c>
      <c r="L14" s="49" t="s">
        <v>121</v>
      </c>
      <c r="M14" s="128"/>
    </row>
    <row r="15" spans="1:13" ht="15.75" customHeight="1" thickBot="1">
      <c r="A15" s="50">
        <v>1</v>
      </c>
      <c r="B15" s="51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  <c r="H15" s="51">
        <v>8</v>
      </c>
      <c r="I15" s="51">
        <v>9</v>
      </c>
      <c r="J15" s="51">
        <v>10</v>
      </c>
      <c r="K15" s="51"/>
      <c r="L15" s="51">
        <v>11</v>
      </c>
      <c r="M15" s="52">
        <v>12</v>
      </c>
    </row>
    <row r="16" spans="1:13" ht="15.75" customHeight="1">
      <c r="A16" s="53">
        <v>1</v>
      </c>
      <c r="B16" s="54">
        <v>48.3</v>
      </c>
      <c r="C16" s="54">
        <v>0.5</v>
      </c>
      <c r="D16" s="54"/>
      <c r="E16" s="54"/>
      <c r="F16" s="54"/>
      <c r="G16" s="54"/>
      <c r="H16" s="55" t="s">
        <v>122</v>
      </c>
      <c r="I16" s="56">
        <v>0</v>
      </c>
      <c r="J16" s="56">
        <v>0.0012</v>
      </c>
      <c r="K16" s="56">
        <v>0</v>
      </c>
      <c r="L16" s="56">
        <v>0</v>
      </c>
      <c r="M16" s="138" t="s">
        <v>123</v>
      </c>
    </row>
    <row r="17" spans="1:13" ht="15.75" customHeight="1">
      <c r="A17" s="57">
        <v>1</v>
      </c>
      <c r="B17" s="58">
        <v>48.3</v>
      </c>
      <c r="C17" s="58">
        <v>0.5</v>
      </c>
      <c r="D17" s="58"/>
      <c r="E17" s="58"/>
      <c r="F17" s="58"/>
      <c r="G17" s="58"/>
      <c r="H17" s="59" t="s">
        <v>124</v>
      </c>
      <c r="I17" s="60">
        <v>0.7344</v>
      </c>
      <c r="J17" s="60">
        <v>1.0908</v>
      </c>
      <c r="K17" s="60">
        <v>1.14624</v>
      </c>
      <c r="L17" s="60">
        <v>0.82296</v>
      </c>
      <c r="M17" s="139"/>
    </row>
    <row r="18" spans="1:13" ht="15.75" customHeight="1">
      <c r="A18" s="57">
        <v>1</v>
      </c>
      <c r="B18" s="58">
        <v>48.3</v>
      </c>
      <c r="C18" s="58">
        <v>0.5</v>
      </c>
      <c r="D18" s="58"/>
      <c r="E18" s="58"/>
      <c r="F18" s="58"/>
      <c r="G18" s="58"/>
      <c r="H18" s="59" t="s">
        <v>125</v>
      </c>
      <c r="I18" s="60">
        <v>0.7944</v>
      </c>
      <c r="J18" s="60">
        <v>0.8364</v>
      </c>
      <c r="K18" s="60">
        <v>0.9888</v>
      </c>
      <c r="L18" s="60">
        <v>0.9492</v>
      </c>
      <c r="M18" s="139"/>
    </row>
    <row r="19" spans="1:13" ht="15.75" customHeight="1">
      <c r="A19" s="57">
        <v>1</v>
      </c>
      <c r="B19" s="58">
        <v>48.3</v>
      </c>
      <c r="C19" s="58">
        <v>0.5</v>
      </c>
      <c r="D19" s="58"/>
      <c r="E19" s="58"/>
      <c r="F19" s="58"/>
      <c r="G19" s="58"/>
      <c r="H19" s="59" t="s">
        <v>126</v>
      </c>
      <c r="I19" s="60">
        <v>0.0012</v>
      </c>
      <c r="J19" s="60">
        <v>0</v>
      </c>
      <c r="K19" s="60">
        <v>0</v>
      </c>
      <c r="L19" s="60">
        <v>0</v>
      </c>
      <c r="M19" s="139"/>
    </row>
    <row r="20" spans="1:13" ht="15.75" customHeight="1">
      <c r="A20" s="57">
        <v>1</v>
      </c>
      <c r="B20" s="58">
        <v>48.3</v>
      </c>
      <c r="C20" s="58">
        <v>0.5</v>
      </c>
      <c r="D20" s="58"/>
      <c r="E20" s="58"/>
      <c r="F20" s="58"/>
      <c r="G20" s="58"/>
      <c r="H20" s="59" t="s">
        <v>127</v>
      </c>
      <c r="I20" s="61">
        <v>1.08204</v>
      </c>
      <c r="J20" s="61">
        <v>1.233</v>
      </c>
      <c r="K20" s="61">
        <v>1.34328</v>
      </c>
      <c r="L20" s="61">
        <v>1.05792</v>
      </c>
      <c r="M20" s="139"/>
    </row>
    <row r="21" spans="1:13" ht="15.75" customHeight="1">
      <c r="A21" s="57">
        <v>1</v>
      </c>
      <c r="B21" s="58">
        <v>48.3</v>
      </c>
      <c r="C21" s="58">
        <v>0.5</v>
      </c>
      <c r="D21" s="58"/>
      <c r="E21" s="58"/>
      <c r="F21" s="58"/>
      <c r="G21" s="58"/>
      <c r="H21" s="59" t="s">
        <v>128</v>
      </c>
      <c r="I21" s="60">
        <v>0.72</v>
      </c>
      <c r="J21" s="60">
        <v>1.47384</v>
      </c>
      <c r="K21" s="60">
        <v>1.50192</v>
      </c>
      <c r="L21" s="60">
        <v>1.10016</v>
      </c>
      <c r="M21" s="139"/>
    </row>
    <row r="22" spans="1:13" ht="15.75" customHeight="1">
      <c r="A22" s="57">
        <v>1</v>
      </c>
      <c r="B22" s="58">
        <v>48.3</v>
      </c>
      <c r="C22" s="58">
        <v>0.5</v>
      </c>
      <c r="D22" s="58"/>
      <c r="E22" s="58"/>
      <c r="F22" s="58"/>
      <c r="G22" s="58"/>
      <c r="H22" s="59" t="s">
        <v>129</v>
      </c>
      <c r="I22" s="60">
        <v>0.2232</v>
      </c>
      <c r="J22" s="60">
        <v>0.1908</v>
      </c>
      <c r="K22" s="60">
        <v>0.252</v>
      </c>
      <c r="L22" s="60">
        <v>0.144</v>
      </c>
      <c r="M22" s="139"/>
    </row>
    <row r="23" spans="1:13" ht="15.75" customHeight="1">
      <c r="A23" s="57">
        <v>1</v>
      </c>
      <c r="B23" s="58">
        <v>48.3</v>
      </c>
      <c r="C23" s="58">
        <v>0.5</v>
      </c>
      <c r="D23" s="58"/>
      <c r="E23" s="58"/>
      <c r="F23" s="58"/>
      <c r="G23" s="58"/>
      <c r="H23" s="59" t="s">
        <v>130</v>
      </c>
      <c r="I23" s="60">
        <v>1.3428</v>
      </c>
      <c r="J23" s="60">
        <v>0.3432</v>
      </c>
      <c r="K23" s="60">
        <v>0.5832</v>
      </c>
      <c r="L23" s="60">
        <v>1.3644</v>
      </c>
      <c r="M23" s="139"/>
    </row>
    <row r="24" spans="1:13" ht="15.75" customHeight="1">
      <c r="A24" s="57"/>
      <c r="B24" s="58"/>
      <c r="C24" s="58"/>
      <c r="D24" s="58"/>
      <c r="E24" s="58"/>
      <c r="F24" s="58">
        <v>49.2</v>
      </c>
      <c r="G24" s="58">
        <v>0.5</v>
      </c>
      <c r="H24" s="59" t="s">
        <v>131</v>
      </c>
      <c r="I24" s="60">
        <v>0</v>
      </c>
      <c r="J24" s="60">
        <v>0</v>
      </c>
      <c r="K24" s="60">
        <v>0</v>
      </c>
      <c r="L24" s="60">
        <v>0</v>
      </c>
      <c r="M24" s="139"/>
    </row>
    <row r="25" spans="1:13" ht="15.75" customHeight="1">
      <c r="A25" s="57"/>
      <c r="B25" s="58"/>
      <c r="C25" s="58"/>
      <c r="D25" s="58"/>
      <c r="E25" s="58"/>
      <c r="F25" s="58">
        <v>49.2</v>
      </c>
      <c r="G25" s="58">
        <v>0.5</v>
      </c>
      <c r="H25" s="59" t="s">
        <v>132</v>
      </c>
      <c r="I25" s="60">
        <v>0.8976</v>
      </c>
      <c r="J25" s="60">
        <v>0.2076</v>
      </c>
      <c r="K25" s="60">
        <v>0.1992</v>
      </c>
      <c r="L25" s="60">
        <v>1.2132</v>
      </c>
      <c r="M25" s="139"/>
    </row>
    <row r="26" spans="1:13" ht="15.75" customHeight="1">
      <c r="A26" s="57"/>
      <c r="B26" s="58"/>
      <c r="C26" s="58"/>
      <c r="D26" s="58"/>
      <c r="E26" s="58"/>
      <c r="F26" s="58">
        <v>49.2</v>
      </c>
      <c r="G26" s="58">
        <v>0.5</v>
      </c>
      <c r="H26" s="59" t="s">
        <v>133</v>
      </c>
      <c r="I26" s="60">
        <v>0.17856</v>
      </c>
      <c r="J26" s="60">
        <v>0.30144</v>
      </c>
      <c r="K26" s="60">
        <v>0.33024</v>
      </c>
      <c r="L26" s="60">
        <v>0.39264</v>
      </c>
      <c r="M26" s="139"/>
    </row>
    <row r="27" spans="1:13" ht="15.75" customHeight="1">
      <c r="A27" s="57">
        <v>2</v>
      </c>
      <c r="B27" s="58">
        <v>48.2</v>
      </c>
      <c r="C27" s="58">
        <v>0.3</v>
      </c>
      <c r="D27" s="58">
        <v>48.9</v>
      </c>
      <c r="E27" s="58">
        <v>20</v>
      </c>
      <c r="F27" s="58"/>
      <c r="G27" s="58"/>
      <c r="H27" s="59" t="s">
        <v>134</v>
      </c>
      <c r="I27" s="60">
        <v>0</v>
      </c>
      <c r="J27" s="60">
        <v>0</v>
      </c>
      <c r="K27" s="60">
        <v>0</v>
      </c>
      <c r="L27" s="60">
        <v>0</v>
      </c>
      <c r="M27" s="62" t="s">
        <v>135</v>
      </c>
    </row>
    <row r="28" spans="1:13" ht="15.75" customHeight="1" thickBot="1">
      <c r="A28" s="63">
        <v>2</v>
      </c>
      <c r="B28" s="64">
        <v>48.2</v>
      </c>
      <c r="C28" s="64">
        <v>0.3</v>
      </c>
      <c r="D28" s="64">
        <v>48.9</v>
      </c>
      <c r="E28" s="64">
        <v>20</v>
      </c>
      <c r="F28" s="64"/>
      <c r="G28" s="64"/>
      <c r="H28" s="65" t="s">
        <v>136</v>
      </c>
      <c r="I28" s="66">
        <v>2.69376</v>
      </c>
      <c r="J28" s="66">
        <v>2.70912</v>
      </c>
      <c r="K28" s="66">
        <v>2.67024</v>
      </c>
      <c r="L28" s="66">
        <v>2.66544</v>
      </c>
      <c r="M28" s="67" t="s">
        <v>137</v>
      </c>
    </row>
    <row r="29" ht="15.75" customHeight="1"/>
    <row r="30" ht="15.75" customHeight="1"/>
    <row r="31" ht="15.75" customHeight="1"/>
    <row r="32" ht="15.75" customHeight="1"/>
    <row r="33" ht="15.75" customHeight="1"/>
    <row r="34" spans="1:13" ht="15.75" customHeight="1">
      <c r="A34" s="140" t="s">
        <v>138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ht="15.75" customHeight="1">
      <c r="L35" s="68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24">
    <mergeCell ref="M16:M26"/>
    <mergeCell ref="A34:M34"/>
    <mergeCell ref="B13:B14"/>
    <mergeCell ref="C13:C14"/>
    <mergeCell ref="D13:D14"/>
    <mergeCell ref="E13:E14"/>
    <mergeCell ref="F13:F14"/>
    <mergeCell ref="G13:G14"/>
    <mergeCell ref="D11:E11"/>
    <mergeCell ref="F11:G11"/>
    <mergeCell ref="I11:L12"/>
    <mergeCell ref="B12:C12"/>
    <mergeCell ref="D12:E12"/>
    <mergeCell ref="F12:G12"/>
    <mergeCell ref="A5:M5"/>
    <mergeCell ref="A7:M7"/>
    <mergeCell ref="A10:A14"/>
    <mergeCell ref="B10:C10"/>
    <mergeCell ref="D10:E10"/>
    <mergeCell ref="F10:G10"/>
    <mergeCell ref="H10:H14"/>
    <mergeCell ref="I10:L10"/>
    <mergeCell ref="M10:M14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C31" sqref="C31"/>
    </sheetView>
  </sheetViews>
  <sheetFormatPr defaultColWidth="9.00390625" defaultRowHeight="12.75"/>
  <cols>
    <col min="2" max="2" width="30.125" style="0" customWidth="1"/>
    <col min="3" max="3" width="31.00390625" style="0" customWidth="1"/>
    <col min="4" max="4" width="4.375" style="0" customWidth="1"/>
  </cols>
  <sheetData>
    <row r="1" spans="27:29" ht="15.75">
      <c r="AA1" s="42" t="s">
        <v>139</v>
      </c>
      <c r="AB1" s="69"/>
      <c r="AC1" s="69"/>
    </row>
    <row r="2" spans="27:29" ht="15">
      <c r="AA2" s="30"/>
      <c r="AB2" s="31"/>
      <c r="AC2" s="31"/>
    </row>
    <row r="4" spans="1:29" ht="22.5">
      <c r="A4" s="70" t="s">
        <v>171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  <c r="W4" s="71"/>
      <c r="X4" s="71"/>
      <c r="Y4" s="71"/>
      <c r="Z4" s="71"/>
      <c r="AA4" s="71"/>
      <c r="AB4" s="71"/>
      <c r="AC4" s="72"/>
    </row>
    <row r="5" spans="1:29" ht="16.5" thickBot="1">
      <c r="A5" s="72"/>
      <c r="B5" s="72"/>
      <c r="C5" s="72"/>
      <c r="D5" s="73"/>
      <c r="E5" s="74"/>
      <c r="F5" s="74"/>
      <c r="G5" s="74"/>
      <c r="H5" s="74"/>
      <c r="I5" s="75"/>
      <c r="J5" s="75"/>
      <c r="K5" s="75"/>
      <c r="L5" s="75"/>
      <c r="M5" s="75"/>
      <c r="N5" s="71"/>
      <c r="O5" s="71"/>
      <c r="P5" s="71"/>
      <c r="Q5" s="71"/>
      <c r="R5" s="76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</row>
    <row r="6" spans="1:29" ht="15.75">
      <c r="A6" s="154" t="s">
        <v>140</v>
      </c>
      <c r="B6" s="149" t="s">
        <v>141</v>
      </c>
      <c r="C6" s="149" t="s">
        <v>142</v>
      </c>
      <c r="D6" s="149"/>
      <c r="E6" s="146" t="s">
        <v>143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149" t="s">
        <v>3</v>
      </c>
    </row>
    <row r="7" spans="1:29" ht="18.75">
      <c r="A7" s="155"/>
      <c r="B7" s="150"/>
      <c r="C7" s="150"/>
      <c r="D7" s="150"/>
      <c r="E7" s="77" t="s">
        <v>144</v>
      </c>
      <c r="F7" s="78" t="s">
        <v>145</v>
      </c>
      <c r="G7" s="78" t="s">
        <v>146</v>
      </c>
      <c r="H7" s="78" t="s">
        <v>118</v>
      </c>
      <c r="I7" s="78" t="s">
        <v>147</v>
      </c>
      <c r="J7" s="78" t="s">
        <v>148</v>
      </c>
      <c r="K7" s="78" t="s">
        <v>149</v>
      </c>
      <c r="L7" s="78" t="s">
        <v>150</v>
      </c>
      <c r="M7" s="78" t="s">
        <v>151</v>
      </c>
      <c r="N7" s="78" t="s">
        <v>119</v>
      </c>
      <c r="O7" s="78" t="s">
        <v>152</v>
      </c>
      <c r="P7" s="78" t="s">
        <v>153</v>
      </c>
      <c r="Q7" s="78" t="s">
        <v>154</v>
      </c>
      <c r="R7" s="78" t="s">
        <v>155</v>
      </c>
      <c r="S7" s="78" t="s">
        <v>156</v>
      </c>
      <c r="T7" s="78" t="s">
        <v>157</v>
      </c>
      <c r="U7" s="78" t="s">
        <v>158</v>
      </c>
      <c r="V7" s="78" t="s">
        <v>159</v>
      </c>
      <c r="W7" s="78" t="s">
        <v>160</v>
      </c>
      <c r="X7" s="78" t="s">
        <v>161</v>
      </c>
      <c r="Y7" s="78" t="s">
        <v>120</v>
      </c>
      <c r="Z7" s="78" t="s">
        <v>162</v>
      </c>
      <c r="AA7" s="78" t="s">
        <v>163</v>
      </c>
      <c r="AB7" s="79" t="s">
        <v>164</v>
      </c>
      <c r="AC7" s="150"/>
    </row>
    <row r="8" spans="1:29" ht="15.75">
      <c r="A8" s="155"/>
      <c r="B8" s="150"/>
      <c r="C8" s="150"/>
      <c r="D8" s="150"/>
      <c r="E8" s="80" t="s">
        <v>4</v>
      </c>
      <c r="F8" s="81" t="s">
        <v>4</v>
      </c>
      <c r="G8" s="81" t="s">
        <v>4</v>
      </c>
      <c r="H8" s="81" t="s">
        <v>4</v>
      </c>
      <c r="I8" s="81" t="s">
        <v>4</v>
      </c>
      <c r="J8" s="81" t="s">
        <v>4</v>
      </c>
      <c r="K8" s="81" t="s">
        <v>4</v>
      </c>
      <c r="L8" s="81" t="s">
        <v>4</v>
      </c>
      <c r="M8" s="81" t="s">
        <v>4</v>
      </c>
      <c r="N8" s="81" t="s">
        <v>4</v>
      </c>
      <c r="O8" s="81" t="s">
        <v>4</v>
      </c>
      <c r="P8" s="81" t="s">
        <v>4</v>
      </c>
      <c r="Q8" s="81" t="s">
        <v>4</v>
      </c>
      <c r="R8" s="81" t="s">
        <v>4</v>
      </c>
      <c r="S8" s="81" t="s">
        <v>4</v>
      </c>
      <c r="T8" s="81" t="s">
        <v>4</v>
      </c>
      <c r="U8" s="81" t="s">
        <v>4</v>
      </c>
      <c r="V8" s="81" t="s">
        <v>4</v>
      </c>
      <c r="W8" s="81" t="s">
        <v>4</v>
      </c>
      <c r="X8" s="81" t="s">
        <v>4</v>
      </c>
      <c r="Y8" s="81" t="s">
        <v>4</v>
      </c>
      <c r="Z8" s="81" t="s">
        <v>4</v>
      </c>
      <c r="AA8" s="81" t="s">
        <v>4</v>
      </c>
      <c r="AB8" s="82" t="s">
        <v>4</v>
      </c>
      <c r="AC8" s="150"/>
    </row>
    <row r="9" spans="1:29" ht="16.5" thickBot="1">
      <c r="A9" s="83">
        <v>1</v>
      </c>
      <c r="B9" s="84">
        <v>2</v>
      </c>
      <c r="C9" s="151">
        <v>3</v>
      </c>
      <c r="D9" s="151"/>
      <c r="E9" s="85">
        <v>4</v>
      </c>
      <c r="F9" s="86">
        <v>5</v>
      </c>
      <c r="G9" s="86">
        <v>6</v>
      </c>
      <c r="H9" s="86">
        <v>7</v>
      </c>
      <c r="I9" s="86">
        <v>8</v>
      </c>
      <c r="J9" s="86">
        <v>9</v>
      </c>
      <c r="K9" s="86">
        <v>10</v>
      </c>
      <c r="L9" s="86">
        <v>11</v>
      </c>
      <c r="M9" s="86">
        <v>12</v>
      </c>
      <c r="N9" s="86">
        <v>13</v>
      </c>
      <c r="O9" s="86">
        <v>14</v>
      </c>
      <c r="P9" s="86">
        <v>15</v>
      </c>
      <c r="Q9" s="86">
        <v>16</v>
      </c>
      <c r="R9" s="86">
        <v>17</v>
      </c>
      <c r="S9" s="86">
        <v>18</v>
      </c>
      <c r="T9" s="86">
        <v>19</v>
      </c>
      <c r="U9" s="86">
        <v>20</v>
      </c>
      <c r="V9" s="86">
        <v>21</v>
      </c>
      <c r="W9" s="86">
        <v>22</v>
      </c>
      <c r="X9" s="86">
        <v>23</v>
      </c>
      <c r="Y9" s="86">
        <v>24</v>
      </c>
      <c r="Z9" s="86">
        <v>25</v>
      </c>
      <c r="AA9" s="86">
        <v>26</v>
      </c>
      <c r="AB9" s="87">
        <v>27</v>
      </c>
      <c r="AC9" s="83">
        <v>28</v>
      </c>
    </row>
    <row r="10" spans="1:29" ht="15.75">
      <c r="A10" s="88">
        <v>1</v>
      </c>
      <c r="B10" s="158" t="s">
        <v>123</v>
      </c>
      <c r="C10" s="160" t="s">
        <v>122</v>
      </c>
      <c r="D10" s="161"/>
      <c r="E10" s="164">
        <v>0.0012</v>
      </c>
      <c r="F10" s="165">
        <v>0</v>
      </c>
      <c r="G10" s="165">
        <v>0.0012</v>
      </c>
      <c r="H10" s="165">
        <v>0</v>
      </c>
      <c r="I10" s="165">
        <v>0</v>
      </c>
      <c r="J10" s="165">
        <v>0.0012</v>
      </c>
      <c r="K10" s="165">
        <v>0</v>
      </c>
      <c r="L10" s="165">
        <v>0.0012</v>
      </c>
      <c r="M10" s="165">
        <v>0</v>
      </c>
      <c r="N10" s="165">
        <v>0</v>
      </c>
      <c r="O10" s="165">
        <v>0.0012</v>
      </c>
      <c r="P10" s="165">
        <v>0</v>
      </c>
      <c r="Q10" s="165">
        <v>0.0012</v>
      </c>
      <c r="R10" s="165">
        <v>0</v>
      </c>
      <c r="S10" s="165">
        <v>0</v>
      </c>
      <c r="T10" s="165">
        <v>0.0012</v>
      </c>
      <c r="U10" s="165">
        <v>0</v>
      </c>
      <c r="V10" s="165">
        <v>0</v>
      </c>
      <c r="W10" s="165">
        <v>0.0012</v>
      </c>
      <c r="X10" s="165">
        <v>0</v>
      </c>
      <c r="Y10" s="165">
        <v>0.0012</v>
      </c>
      <c r="Z10" s="165">
        <v>0</v>
      </c>
      <c r="AA10" s="165">
        <v>0</v>
      </c>
      <c r="AB10" s="166">
        <v>0.0012</v>
      </c>
      <c r="AC10" s="89"/>
    </row>
    <row r="11" spans="1:29" ht="15.75">
      <c r="A11" s="90">
        <v>1</v>
      </c>
      <c r="B11" s="159"/>
      <c r="C11" s="162" t="s">
        <v>124</v>
      </c>
      <c r="D11" s="163"/>
      <c r="E11" s="167">
        <v>0.87048</v>
      </c>
      <c r="F11" s="168">
        <v>0.86184</v>
      </c>
      <c r="G11" s="168">
        <v>0.89064</v>
      </c>
      <c r="H11" s="168">
        <v>0.81576</v>
      </c>
      <c r="I11" s="168">
        <v>0.7343999999999999</v>
      </c>
      <c r="J11" s="168">
        <v>0.71568</v>
      </c>
      <c r="K11" s="168">
        <v>0.73368</v>
      </c>
      <c r="L11" s="168">
        <v>0.98136</v>
      </c>
      <c r="M11" s="168">
        <v>1.08504</v>
      </c>
      <c r="N11" s="168">
        <v>1.0353599999999998</v>
      </c>
      <c r="O11" s="168">
        <v>1.0908</v>
      </c>
      <c r="P11" s="168">
        <v>1.14624</v>
      </c>
      <c r="Q11" s="168">
        <v>1.0591199999999998</v>
      </c>
      <c r="R11" s="168">
        <v>1.0512000000000001</v>
      </c>
      <c r="S11" s="168">
        <v>0.9921599999999999</v>
      </c>
      <c r="T11" s="168">
        <v>0.8927999999999999</v>
      </c>
      <c r="U11" s="168">
        <v>0.83592</v>
      </c>
      <c r="V11" s="168">
        <v>0.81576</v>
      </c>
      <c r="W11" s="168">
        <v>0.79488</v>
      </c>
      <c r="X11" s="168">
        <v>0.84456</v>
      </c>
      <c r="Y11" s="168">
        <v>0.91008</v>
      </c>
      <c r="Z11" s="168">
        <v>0.82296</v>
      </c>
      <c r="AA11" s="168">
        <v>0.81</v>
      </c>
      <c r="AB11" s="169">
        <v>0.738</v>
      </c>
      <c r="AC11" s="91"/>
    </row>
    <row r="12" spans="1:29" ht="15.75">
      <c r="A12" s="90">
        <v>1</v>
      </c>
      <c r="B12" s="159"/>
      <c r="C12" s="152" t="s">
        <v>125</v>
      </c>
      <c r="D12" s="153"/>
      <c r="E12" s="167">
        <v>0.7572000000000001</v>
      </c>
      <c r="F12" s="168">
        <v>0.774</v>
      </c>
      <c r="G12" s="168">
        <v>0.8184</v>
      </c>
      <c r="H12" s="168">
        <v>0.774</v>
      </c>
      <c r="I12" s="168">
        <v>0.7944</v>
      </c>
      <c r="J12" s="168">
        <v>0.6984</v>
      </c>
      <c r="K12" s="168">
        <v>0.6276</v>
      </c>
      <c r="L12" s="168">
        <v>0.6852</v>
      </c>
      <c r="M12" s="168">
        <v>0.7308</v>
      </c>
      <c r="N12" s="168">
        <v>0.8244</v>
      </c>
      <c r="O12" s="168">
        <v>0.8364</v>
      </c>
      <c r="P12" s="168">
        <v>0.9887999999999999</v>
      </c>
      <c r="Q12" s="168">
        <v>0.984</v>
      </c>
      <c r="R12" s="168">
        <v>1.128</v>
      </c>
      <c r="S12" s="168">
        <v>0.8532000000000001</v>
      </c>
      <c r="T12" s="168">
        <v>0.738</v>
      </c>
      <c r="U12" s="168">
        <v>0.99</v>
      </c>
      <c r="V12" s="168">
        <v>0.9648</v>
      </c>
      <c r="W12" s="168">
        <v>1.0572000000000001</v>
      </c>
      <c r="X12" s="168">
        <v>1.1772</v>
      </c>
      <c r="Y12" s="168">
        <v>0.8208</v>
      </c>
      <c r="Z12" s="168">
        <v>0.9492</v>
      </c>
      <c r="AA12" s="168">
        <v>0.7032</v>
      </c>
      <c r="AB12" s="169">
        <v>0.6456000000000001</v>
      </c>
      <c r="AC12" s="91"/>
    </row>
    <row r="13" spans="1:29" ht="15.75">
      <c r="A13" s="90">
        <v>1</v>
      </c>
      <c r="B13" s="159"/>
      <c r="C13" s="152" t="s">
        <v>126</v>
      </c>
      <c r="D13" s="153"/>
      <c r="E13" s="167">
        <v>0</v>
      </c>
      <c r="F13" s="168">
        <v>0</v>
      </c>
      <c r="G13" s="168">
        <v>0</v>
      </c>
      <c r="H13" s="168">
        <v>0</v>
      </c>
      <c r="I13" s="168">
        <v>0.0012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0</v>
      </c>
      <c r="Y13" s="168">
        <v>0.0012</v>
      </c>
      <c r="Z13" s="168">
        <v>0</v>
      </c>
      <c r="AA13" s="168">
        <v>0</v>
      </c>
      <c r="AB13" s="169">
        <v>0</v>
      </c>
      <c r="AC13" s="91"/>
    </row>
    <row r="14" spans="1:29" ht="15.75">
      <c r="A14" s="90">
        <v>1</v>
      </c>
      <c r="B14" s="159"/>
      <c r="C14" s="152" t="s">
        <v>127</v>
      </c>
      <c r="D14" s="153"/>
      <c r="E14" s="167">
        <v>0.8860800000000001</v>
      </c>
      <c r="F14" s="168">
        <v>0.90552</v>
      </c>
      <c r="G14" s="168">
        <v>0.9526800000000001</v>
      </c>
      <c r="H14" s="168">
        <v>0.9109200000000001</v>
      </c>
      <c r="I14" s="168">
        <v>1.0820400000000001</v>
      </c>
      <c r="J14" s="168">
        <v>1.2453599999999998</v>
      </c>
      <c r="K14" s="168">
        <v>0.5960400000000001</v>
      </c>
      <c r="L14" s="168">
        <v>1.08228</v>
      </c>
      <c r="M14" s="168">
        <v>1.3598400000000002</v>
      </c>
      <c r="N14" s="168">
        <v>1.3486799999999999</v>
      </c>
      <c r="O14" s="168">
        <v>1.2330000000000003</v>
      </c>
      <c r="P14" s="168">
        <v>1.3432800000000003</v>
      </c>
      <c r="Q14" s="168">
        <v>1.17168</v>
      </c>
      <c r="R14" s="168">
        <v>1.17936</v>
      </c>
      <c r="S14" s="168">
        <v>1.0353599999999998</v>
      </c>
      <c r="T14" s="168">
        <v>0.9890399999999999</v>
      </c>
      <c r="U14" s="168">
        <v>1.1085600000000002</v>
      </c>
      <c r="V14" s="168">
        <v>1.0376400000000001</v>
      </c>
      <c r="W14" s="168">
        <v>1.06452</v>
      </c>
      <c r="X14" s="168">
        <v>1.09116</v>
      </c>
      <c r="Y14" s="168">
        <v>0.9093600000000001</v>
      </c>
      <c r="Z14" s="168">
        <v>1.05792</v>
      </c>
      <c r="AA14" s="168">
        <v>0.77412</v>
      </c>
      <c r="AB14" s="169">
        <v>0.70236</v>
      </c>
      <c r="AC14" s="91"/>
    </row>
    <row r="15" spans="1:29" ht="15.75">
      <c r="A15" s="90">
        <v>1</v>
      </c>
      <c r="B15" s="159"/>
      <c r="C15" s="152" t="s">
        <v>128</v>
      </c>
      <c r="D15" s="153"/>
      <c r="E15" s="167">
        <v>0.89064</v>
      </c>
      <c r="F15" s="168">
        <v>0.81072</v>
      </c>
      <c r="G15" s="168">
        <v>0.77112</v>
      </c>
      <c r="H15" s="168">
        <v>0.71856</v>
      </c>
      <c r="I15" s="168">
        <v>0.72</v>
      </c>
      <c r="J15" s="168">
        <v>0.7329600000000001</v>
      </c>
      <c r="K15" s="168">
        <v>0.792</v>
      </c>
      <c r="L15" s="168">
        <v>0.9165599999999999</v>
      </c>
      <c r="M15" s="168">
        <v>1.17432</v>
      </c>
      <c r="N15" s="168">
        <v>1.39032</v>
      </c>
      <c r="O15" s="168">
        <v>1.4738399999999998</v>
      </c>
      <c r="P15" s="168">
        <v>1.5019200000000001</v>
      </c>
      <c r="Q15" s="168">
        <v>1.52496</v>
      </c>
      <c r="R15" s="168">
        <v>1.51128</v>
      </c>
      <c r="S15" s="168">
        <v>1.51488</v>
      </c>
      <c r="T15" s="168">
        <v>1.45944</v>
      </c>
      <c r="U15" s="168">
        <v>1.43712</v>
      </c>
      <c r="V15" s="168">
        <v>1.3788</v>
      </c>
      <c r="W15" s="168">
        <v>1.28952</v>
      </c>
      <c r="X15" s="168">
        <v>1.21392</v>
      </c>
      <c r="Y15" s="168">
        <v>1.15128</v>
      </c>
      <c r="Z15" s="168">
        <v>1.10016</v>
      </c>
      <c r="AA15" s="168">
        <v>1.0836</v>
      </c>
      <c r="AB15" s="169">
        <v>1.008</v>
      </c>
      <c r="AC15" s="91"/>
    </row>
    <row r="16" spans="1:29" ht="15.75">
      <c r="A16" s="90">
        <v>1</v>
      </c>
      <c r="B16" s="159"/>
      <c r="C16" s="152" t="s">
        <v>129</v>
      </c>
      <c r="D16" s="153"/>
      <c r="E16" s="167">
        <v>0.24659999999999999</v>
      </c>
      <c r="F16" s="168">
        <v>0.2646</v>
      </c>
      <c r="G16" s="168">
        <v>0.2214</v>
      </c>
      <c r="H16" s="168">
        <v>0.153</v>
      </c>
      <c r="I16" s="168">
        <v>0.22319999999999998</v>
      </c>
      <c r="J16" s="168">
        <v>0.14759999999999998</v>
      </c>
      <c r="K16" s="168">
        <v>0.1134</v>
      </c>
      <c r="L16" s="168">
        <v>0.144</v>
      </c>
      <c r="M16" s="168">
        <v>0.2214</v>
      </c>
      <c r="N16" s="168">
        <v>0.1494</v>
      </c>
      <c r="O16" s="168">
        <v>0.19080000000000003</v>
      </c>
      <c r="P16" s="168">
        <v>0.252</v>
      </c>
      <c r="Q16" s="168">
        <v>0.2268</v>
      </c>
      <c r="R16" s="168">
        <v>0.234</v>
      </c>
      <c r="S16" s="168">
        <v>0.108</v>
      </c>
      <c r="T16" s="168">
        <v>0.1764</v>
      </c>
      <c r="U16" s="168">
        <v>0.234</v>
      </c>
      <c r="V16" s="168">
        <v>0.1692</v>
      </c>
      <c r="W16" s="168">
        <v>0.18359999999999999</v>
      </c>
      <c r="X16" s="168">
        <v>0.1584</v>
      </c>
      <c r="Y16" s="168">
        <v>0.1926</v>
      </c>
      <c r="Z16" s="168">
        <v>0.144</v>
      </c>
      <c r="AA16" s="168">
        <v>0.0882</v>
      </c>
      <c r="AB16" s="169">
        <v>0.18359999999999999</v>
      </c>
      <c r="AC16" s="91"/>
    </row>
    <row r="17" spans="1:29" ht="15.75">
      <c r="A17" s="90">
        <v>1</v>
      </c>
      <c r="B17" s="159"/>
      <c r="C17" s="152" t="s">
        <v>130</v>
      </c>
      <c r="D17" s="153"/>
      <c r="E17" s="167">
        <v>1.5695999999999999</v>
      </c>
      <c r="F17" s="168">
        <v>1.53</v>
      </c>
      <c r="G17" s="168">
        <v>0.4104</v>
      </c>
      <c r="H17" s="168">
        <v>0.3072</v>
      </c>
      <c r="I17" s="168">
        <v>1.3428</v>
      </c>
      <c r="J17" s="168">
        <v>1.3944</v>
      </c>
      <c r="K17" s="168">
        <v>1.3092000000000001</v>
      </c>
      <c r="L17" s="168">
        <v>1.3536</v>
      </c>
      <c r="M17" s="168">
        <v>1.3464</v>
      </c>
      <c r="N17" s="168">
        <v>0.36960000000000004</v>
      </c>
      <c r="O17" s="168">
        <v>0.3432</v>
      </c>
      <c r="P17" s="168">
        <v>0.5832</v>
      </c>
      <c r="Q17" s="168">
        <v>1.374</v>
      </c>
      <c r="R17" s="168">
        <v>1.3836</v>
      </c>
      <c r="S17" s="168">
        <v>1.3788</v>
      </c>
      <c r="T17" s="168">
        <v>1.1807999999999998</v>
      </c>
      <c r="U17" s="168">
        <v>1.4472</v>
      </c>
      <c r="V17" s="168">
        <v>0.9144</v>
      </c>
      <c r="W17" s="168">
        <v>1.356</v>
      </c>
      <c r="X17" s="168">
        <v>1.356</v>
      </c>
      <c r="Y17" s="168">
        <v>1.3848</v>
      </c>
      <c r="Z17" s="168">
        <v>1.3644</v>
      </c>
      <c r="AA17" s="168">
        <v>1.4387999999999999</v>
      </c>
      <c r="AB17" s="169">
        <v>1.494</v>
      </c>
      <c r="AC17" s="91"/>
    </row>
    <row r="18" spans="1:29" ht="31.5">
      <c r="A18" s="90">
        <v>2</v>
      </c>
      <c r="B18" s="92" t="s">
        <v>135</v>
      </c>
      <c r="C18" s="152" t="s">
        <v>134</v>
      </c>
      <c r="D18" s="153"/>
      <c r="E18" s="167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168">
        <v>0</v>
      </c>
      <c r="AA18" s="168">
        <v>0</v>
      </c>
      <c r="AB18" s="169">
        <v>0</v>
      </c>
      <c r="AC18" s="91"/>
    </row>
    <row r="19" spans="1:29" ht="32.25" thickBot="1">
      <c r="A19" s="90">
        <v>2</v>
      </c>
      <c r="B19" s="92" t="s">
        <v>137</v>
      </c>
      <c r="C19" s="152" t="s">
        <v>136</v>
      </c>
      <c r="D19" s="153"/>
      <c r="E19" s="167">
        <v>2.66784</v>
      </c>
      <c r="F19" s="168">
        <v>2.6659200000000003</v>
      </c>
      <c r="G19" s="168">
        <v>2.6664</v>
      </c>
      <c r="H19" s="168">
        <v>2.67648</v>
      </c>
      <c r="I19" s="168">
        <v>2.69376</v>
      </c>
      <c r="J19" s="168">
        <v>2.66496</v>
      </c>
      <c r="K19" s="168">
        <v>2.67984</v>
      </c>
      <c r="L19" s="168">
        <v>2.6942399999999997</v>
      </c>
      <c r="M19" s="168">
        <v>2.67936</v>
      </c>
      <c r="N19" s="168">
        <v>2.67312</v>
      </c>
      <c r="O19" s="168">
        <v>2.70912</v>
      </c>
      <c r="P19" s="168">
        <v>2.6702399999999997</v>
      </c>
      <c r="Q19" s="168">
        <v>2.65632</v>
      </c>
      <c r="R19" s="168">
        <v>2.65584</v>
      </c>
      <c r="S19" s="168">
        <v>2.6592</v>
      </c>
      <c r="T19" s="168">
        <v>2.65968</v>
      </c>
      <c r="U19" s="168">
        <v>2.69088</v>
      </c>
      <c r="V19" s="168">
        <v>2.64096</v>
      </c>
      <c r="W19" s="168">
        <v>2.64096</v>
      </c>
      <c r="X19" s="168">
        <v>2.64384</v>
      </c>
      <c r="Y19" s="168">
        <v>2.65152</v>
      </c>
      <c r="Z19" s="168">
        <v>2.6654400000000003</v>
      </c>
      <c r="AA19" s="168">
        <v>2.6904</v>
      </c>
      <c r="AB19" s="169">
        <v>2.6654400000000003</v>
      </c>
      <c r="AC19" s="91"/>
    </row>
    <row r="20" spans="1:29" ht="16.5" thickBot="1">
      <c r="A20" s="93"/>
      <c r="B20" s="94"/>
      <c r="C20" s="156" t="s">
        <v>165</v>
      </c>
      <c r="D20" s="157"/>
      <c r="E20" s="95">
        <f aca="true" t="shared" si="0" ref="E20:AB20">SUM(E10:E19)</f>
        <v>7.88964</v>
      </c>
      <c r="F20" s="96">
        <f t="shared" si="0"/>
        <v>7.8126</v>
      </c>
      <c r="G20" s="96">
        <f t="shared" si="0"/>
        <v>6.732240000000001</v>
      </c>
      <c r="H20" s="96">
        <f t="shared" si="0"/>
        <v>6.35592</v>
      </c>
      <c r="I20" s="96">
        <f>SUM(I10:I19)</f>
        <v>7.5918</v>
      </c>
      <c r="J20" s="96">
        <f t="shared" si="0"/>
        <v>7.6005600000000015</v>
      </c>
      <c r="K20" s="96">
        <f t="shared" si="0"/>
        <v>6.8517600000000005</v>
      </c>
      <c r="L20" s="96">
        <f t="shared" si="0"/>
        <v>7.85844</v>
      </c>
      <c r="M20" s="96">
        <f t="shared" si="0"/>
        <v>8.59716</v>
      </c>
      <c r="N20" s="96">
        <f t="shared" si="0"/>
        <v>7.79088</v>
      </c>
      <c r="O20" s="96">
        <f t="shared" si="0"/>
        <v>7.878360000000001</v>
      </c>
      <c r="P20" s="96">
        <f t="shared" si="0"/>
        <v>8.485679999999999</v>
      </c>
      <c r="Q20" s="96">
        <f t="shared" si="0"/>
        <v>8.998080000000002</v>
      </c>
      <c r="R20" s="96">
        <f t="shared" si="0"/>
        <v>9.143279999999999</v>
      </c>
      <c r="S20" s="96">
        <f t="shared" si="0"/>
        <v>8.541599999999999</v>
      </c>
      <c r="T20" s="96">
        <f t="shared" si="0"/>
        <v>8.097359999999998</v>
      </c>
      <c r="U20" s="96">
        <f t="shared" si="0"/>
        <v>8.74368</v>
      </c>
      <c r="V20" s="96">
        <f t="shared" si="0"/>
        <v>7.9215599999999995</v>
      </c>
      <c r="W20" s="96">
        <f t="shared" si="0"/>
        <v>8.387880000000001</v>
      </c>
      <c r="X20" s="96">
        <f t="shared" si="0"/>
        <v>8.48508</v>
      </c>
      <c r="Y20" s="96">
        <f t="shared" si="0"/>
        <v>8.02284</v>
      </c>
      <c r="Z20" s="96">
        <f t="shared" si="0"/>
        <v>8.10408</v>
      </c>
      <c r="AA20" s="96">
        <f t="shared" si="0"/>
        <v>7.5883199999999995</v>
      </c>
      <c r="AB20" s="97">
        <f t="shared" si="0"/>
        <v>7.4382</v>
      </c>
      <c r="AC20" s="98"/>
    </row>
    <row r="25" spans="14:25" ht="15.75">
      <c r="N25" s="140" t="s">
        <v>138</v>
      </c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</sheetData>
  <sheetProtection/>
  <mergeCells count="19">
    <mergeCell ref="N25:Y25"/>
    <mergeCell ref="B10:B17"/>
    <mergeCell ref="C10:D10"/>
    <mergeCell ref="C11:D11"/>
    <mergeCell ref="C12:D12"/>
    <mergeCell ref="C13:D13"/>
    <mergeCell ref="C14:D14"/>
    <mergeCell ref="A6:A8"/>
    <mergeCell ref="B6:B8"/>
    <mergeCell ref="C6:D8"/>
    <mergeCell ref="C18:D18"/>
    <mergeCell ref="C19:D19"/>
    <mergeCell ref="C20:D20"/>
    <mergeCell ref="E6:AB6"/>
    <mergeCell ref="AC6:AC8"/>
    <mergeCell ref="C9:D9"/>
    <mergeCell ref="C15:D15"/>
    <mergeCell ref="C16:D16"/>
    <mergeCell ref="C17:D17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energ</cp:lastModifiedBy>
  <cp:lastPrinted>2020-06-27T04:03:09Z</cp:lastPrinted>
  <dcterms:created xsi:type="dcterms:W3CDTF">2000-12-19T10:26:05Z</dcterms:created>
  <dcterms:modified xsi:type="dcterms:W3CDTF">2020-06-27T04:06:16Z</dcterms:modified>
  <cp:category/>
  <cp:version/>
  <cp:contentType/>
  <cp:contentStatus/>
</cp:coreProperties>
</file>